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Gneration Billing\"/>
    </mc:Choice>
  </mc:AlternateContent>
  <bookViews>
    <workbookView xWindow="0" yWindow="0" windowWidth="19200" windowHeight="6350"/>
  </bookViews>
  <sheets>
    <sheet name="Sheet1" sheetId="13" r:id="rId1"/>
    <sheet name="April, 24" sheetId="1" r:id="rId2"/>
    <sheet name="May,24" sheetId="2" r:id="rId3"/>
    <sheet name="June,24" sheetId="3" r:id="rId4"/>
    <sheet name="July,24" sheetId="4" r:id="rId5"/>
    <sheet name="August, 24" sheetId="5" r:id="rId6"/>
    <sheet name="September,24" sheetId="6" r:id="rId7"/>
    <sheet name="October, 24" sheetId="7" r:id="rId8"/>
    <sheet name="November, 24" sheetId="8" r:id="rId9"/>
    <sheet name="December, 24" sheetId="9" r:id="rId10"/>
    <sheet name="January, 25" sheetId="10" r:id="rId11"/>
    <sheet name="February, 25" sheetId="11" r:id="rId12"/>
    <sheet name="March, 25" sheetId="12" r:id="rId13"/>
  </sheets>
  <externalReferences>
    <externalReference r:id="rId14"/>
  </externalReference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1" i="13" l="1"/>
  <c r="L20" i="13"/>
  <c r="L19" i="13"/>
  <c r="L18" i="13"/>
  <c r="L17" i="13"/>
  <c r="L16" i="13"/>
  <c r="L15" i="13"/>
  <c r="L14" i="13"/>
  <c r="L13" i="13"/>
  <c r="L12" i="13"/>
  <c r="L11" i="13"/>
  <c r="L10" i="13"/>
  <c r="B2" i="13"/>
  <c r="B4" i="13" s="1"/>
  <c r="H21" i="13"/>
  <c r="G21" i="13"/>
  <c r="H20" i="13"/>
  <c r="G20" i="13"/>
  <c r="I20" i="13" s="1"/>
  <c r="H19" i="13"/>
  <c r="G19" i="13"/>
  <c r="H18" i="13"/>
  <c r="G18" i="13"/>
  <c r="H17" i="13"/>
  <c r="G17" i="13"/>
  <c r="H16" i="13"/>
  <c r="G16" i="13"/>
  <c r="H15" i="13"/>
  <c r="G15" i="13"/>
  <c r="H14" i="13"/>
  <c r="G14" i="13"/>
  <c r="H13" i="13"/>
  <c r="G13" i="13"/>
  <c r="H12" i="13"/>
  <c r="G12" i="13"/>
  <c r="H11" i="13"/>
  <c r="G11" i="13"/>
  <c r="H10" i="13"/>
  <c r="G10" i="13"/>
  <c r="I10" i="13" s="1"/>
  <c r="M20" i="13" l="1"/>
  <c r="M10" i="13"/>
  <c r="I17" i="13"/>
  <c r="M17" i="13" s="1"/>
  <c r="I13" i="13"/>
  <c r="M13" i="13" s="1"/>
  <c r="I21" i="13"/>
  <c r="M21" i="13" s="1"/>
  <c r="I11" i="13"/>
  <c r="M11" i="13" s="1"/>
  <c r="I18" i="13"/>
  <c r="M18" i="13" s="1"/>
  <c r="I19" i="13"/>
  <c r="M19" i="13" s="1"/>
  <c r="I14" i="13"/>
  <c r="M14" i="13" s="1"/>
  <c r="I12" i="13"/>
  <c r="M12" i="13" s="1"/>
  <c r="I15" i="13"/>
  <c r="M15" i="13" s="1"/>
  <c r="I16" i="13"/>
  <c r="M16" i="13" s="1"/>
  <c r="K12" i="12"/>
  <c r="F18" i="12" s="1"/>
  <c r="G12" i="12"/>
  <c r="H12" i="12" s="1"/>
  <c r="I12" i="12" s="1"/>
  <c r="J12" i="12" s="1"/>
  <c r="F15" i="12" s="1"/>
  <c r="F12" i="12"/>
  <c r="K12" i="11"/>
  <c r="F18" i="11" s="1"/>
  <c r="G12" i="11"/>
  <c r="H12" i="11" s="1"/>
  <c r="I12" i="11" s="1"/>
  <c r="J12" i="11" s="1"/>
  <c r="F15" i="11" s="1"/>
  <c r="F12" i="11"/>
  <c r="K12" i="10"/>
  <c r="F18" i="10" s="1"/>
  <c r="G12" i="10"/>
  <c r="H12" i="10" s="1"/>
  <c r="I12" i="10" s="1"/>
  <c r="J12" i="10" s="1"/>
  <c r="F15" i="10" s="1"/>
  <c r="F12" i="10"/>
  <c r="K12" i="9"/>
  <c r="F18" i="9" s="1"/>
  <c r="G12" i="9"/>
  <c r="H12" i="9" s="1"/>
  <c r="I12" i="9" s="1"/>
  <c r="J12" i="9" s="1"/>
  <c r="F15" i="9" s="1"/>
  <c r="F12" i="9"/>
  <c r="K12" i="8"/>
  <c r="F18" i="8" s="1"/>
  <c r="G12" i="8"/>
  <c r="H12" i="8" s="1"/>
  <c r="I12" i="8" s="1"/>
  <c r="J12" i="8" s="1"/>
  <c r="F15" i="8" s="1"/>
  <c r="F12" i="8"/>
  <c r="K12" i="7"/>
  <c r="F18" i="7" s="1"/>
  <c r="G12" i="7"/>
  <c r="H12" i="7" s="1"/>
  <c r="I12" i="7" s="1"/>
  <c r="J12" i="7" s="1"/>
  <c r="F15" i="7" s="1"/>
  <c r="F12" i="7"/>
  <c r="F18" i="6"/>
  <c r="K12" i="6"/>
  <c r="H12" i="6"/>
  <c r="I12" i="6" s="1"/>
  <c r="J12" i="6" s="1"/>
  <c r="F15" i="6" s="1"/>
  <c r="G12" i="6"/>
  <c r="F12" i="6"/>
  <c r="K12" i="5"/>
  <c r="F18" i="5" s="1"/>
  <c r="G12" i="5"/>
  <c r="H12" i="5" s="1"/>
  <c r="I12" i="5" s="1"/>
  <c r="J12" i="5" s="1"/>
  <c r="F15" i="5" s="1"/>
  <c r="F12" i="5"/>
  <c r="K12" i="4"/>
  <c r="F18" i="4" s="1"/>
  <c r="G12" i="4"/>
  <c r="H12" i="4" s="1"/>
  <c r="I12" i="4" s="1"/>
  <c r="J12" i="4" s="1"/>
  <c r="F15" i="4" s="1"/>
  <c r="F12" i="4"/>
  <c r="K12" i="3"/>
  <c r="F18" i="3" s="1"/>
  <c r="G12" i="3"/>
  <c r="H12" i="3" s="1"/>
  <c r="I12" i="3" s="1"/>
  <c r="J12" i="3" s="1"/>
  <c r="F15" i="3" s="1"/>
  <c r="F12" i="3"/>
  <c r="K12" i="2"/>
  <c r="F18" i="2" s="1"/>
  <c r="G12" i="2"/>
  <c r="H12" i="2" s="1"/>
  <c r="I12" i="2" s="1"/>
  <c r="J12" i="2" s="1"/>
  <c r="F15" i="2" s="1"/>
  <c r="F12" i="2"/>
  <c r="G12" i="1"/>
  <c r="F12" i="1"/>
  <c r="K12" i="1" l="1"/>
  <c r="F18" i="1" s="1"/>
  <c r="H12" i="1"/>
  <c r="I12" i="1" s="1"/>
  <c r="J12" i="1" s="1"/>
  <c r="F15" i="1" s="1"/>
  <c r="E10" i="13" l="1"/>
  <c r="J10" i="13" s="1"/>
  <c r="K10" i="13" s="1"/>
  <c r="N10" i="13" s="1"/>
  <c r="O10" i="13" s="1"/>
  <c r="E17" i="13"/>
  <c r="J17" i="13" s="1"/>
  <c r="K17" i="13" s="1"/>
  <c r="N17" i="13" s="1"/>
  <c r="O17" i="13" s="1"/>
  <c r="E11" i="13"/>
  <c r="J11" i="13" s="1"/>
  <c r="K11" i="13" s="1"/>
  <c r="N11" i="13" s="1"/>
  <c r="O11" i="13" s="1"/>
  <c r="P11" i="13" s="1"/>
  <c r="E16" i="13"/>
  <c r="J16" i="13" s="1"/>
  <c r="K16" i="13" s="1"/>
  <c r="N16" i="13" s="1"/>
  <c r="O16" i="13" s="1"/>
  <c r="E18" i="13"/>
  <c r="J18" i="13" s="1"/>
  <c r="K18" i="13" s="1"/>
  <c r="N18" i="13" s="1"/>
  <c r="O18" i="13" s="1"/>
  <c r="E21" i="13"/>
  <c r="J21" i="13" s="1"/>
  <c r="K21" i="13" s="1"/>
  <c r="N21" i="13" s="1"/>
  <c r="O21" i="13" s="1"/>
  <c r="E12" i="13"/>
  <c r="J12" i="13" s="1"/>
  <c r="K12" i="13" s="1"/>
  <c r="N12" i="13" s="1"/>
  <c r="O12" i="13" s="1"/>
  <c r="E15" i="13"/>
  <c r="J15" i="13" s="1"/>
  <c r="K15" i="13" s="1"/>
  <c r="N15" i="13" s="1"/>
  <c r="O15" i="13" s="1"/>
  <c r="E19" i="13"/>
  <c r="J19" i="13" s="1"/>
  <c r="K19" i="13" s="1"/>
  <c r="N19" i="13" s="1"/>
  <c r="O19" i="13" s="1"/>
  <c r="E13" i="13"/>
  <c r="J13" i="13" s="1"/>
  <c r="K13" i="13" s="1"/>
  <c r="N13" i="13" s="1"/>
  <c r="O13" i="13" s="1"/>
  <c r="E14" i="13"/>
  <c r="J14" i="13" s="1"/>
  <c r="K14" i="13" s="1"/>
  <c r="N14" i="13" s="1"/>
  <c r="O14" i="13" s="1"/>
  <c r="E20" i="13"/>
  <c r="J20" i="13" s="1"/>
  <c r="K20" i="13" s="1"/>
  <c r="N20" i="13" s="1"/>
  <c r="O20" i="13" s="1"/>
  <c r="P10" i="13" l="1"/>
  <c r="P19" i="13"/>
  <c r="P17" i="13"/>
  <c r="P21" i="13"/>
  <c r="P18" i="13"/>
  <c r="P13" i="13"/>
  <c r="P12" i="13"/>
  <c r="O22" i="13"/>
  <c r="P16" i="13"/>
  <c r="P14" i="13"/>
  <c r="P15" i="13"/>
  <c r="P20" i="13"/>
</calcChain>
</file>

<file path=xl/sharedStrings.xml><?xml version="1.0" encoding="utf-8"?>
<sst xmlns="http://schemas.openxmlformats.org/spreadsheetml/2006/main" count="592" uniqueCount="139">
  <si>
    <t xml:space="preserve"> MEGHALAYA POWER GENERATION CORPORATION LIMITED          </t>
  </si>
  <si>
    <t>Office of the Chief Engineer (Generation)</t>
  </si>
  <si>
    <t>Lumjingshai, Short Round Road, Shillong-793 001</t>
  </si>
  <si>
    <t>Phone No- 0364 - 2591415:  FAX  No: 0364-2591174</t>
  </si>
  <si>
    <t>Email  : cegen.mepgcl@meecl.co.in</t>
  </si>
  <si>
    <t xml:space="preserve"> Revised Bill of Meghalaya Power Generation Corporation Limited (MePGCL)</t>
  </si>
  <si>
    <t>Bill No.</t>
  </si>
  <si>
    <t>2024-25/Stage II PS/1</t>
  </si>
  <si>
    <t>Bill Date</t>
  </si>
  <si>
    <t>Due Date</t>
  </si>
  <si>
    <t>Billing Month</t>
  </si>
  <si>
    <t>April - 2024</t>
  </si>
  <si>
    <t>Billing Period</t>
  </si>
  <si>
    <t>from 01.04.2024 (00:00:00) to 30.04.2024 (24:00:00)</t>
  </si>
  <si>
    <t>Sl.No.</t>
  </si>
  <si>
    <t>Power Stations</t>
  </si>
  <si>
    <t>AFC Approved* 
(Rs)</t>
  </si>
  <si>
    <t>Net Energy Sent 
Out (Kwh)</t>
  </si>
  <si>
    <t>Approved Energy
 Charge Rate*  (Rs/kWh)</t>
  </si>
  <si>
    <t>Capacity 
Charge (Rs)</t>
  </si>
  <si>
    <t>Gross Energy 
Charge  (Rs)</t>
  </si>
  <si>
    <t>Rebate 
(Rs)**</t>
  </si>
  <si>
    <t>Net Energy Charges (Rs)</t>
  </si>
  <si>
    <t>Total Current Bill Amount with rebate (Rs)</t>
  </si>
  <si>
    <t>Total Current Bill Amount without rebate (Rs)</t>
  </si>
  <si>
    <t>a</t>
  </si>
  <si>
    <t>b</t>
  </si>
  <si>
    <t>c</t>
  </si>
  <si>
    <t>d</t>
  </si>
  <si>
    <t>e*</t>
  </si>
  <si>
    <t>f= (c*0.5)/12</t>
  </si>
  <si>
    <t>g=d*e</t>
  </si>
  <si>
    <t>h=1 % of g</t>
  </si>
  <si>
    <t>i=g-h</t>
  </si>
  <si>
    <t>j=f+i</t>
  </si>
  <si>
    <t>k=f+g</t>
  </si>
  <si>
    <t>Umiam Stage - II 
Power Station</t>
  </si>
  <si>
    <t>Total Bill Amount with rebate</t>
  </si>
  <si>
    <t>(Rupees One Crore Ninety Four  lakhs Six Thousand Eight Hundred Eighty Four) only</t>
  </si>
  <si>
    <t xml:space="preserve"> </t>
  </si>
  <si>
    <t>Total Bill Amount without rebate</t>
  </si>
  <si>
    <t>(Rupees One Core Ninety Four Lakhs Ninety Two Thousand Four Hundred Forty Five) only</t>
  </si>
  <si>
    <t>for Meghalaya Power Generation Corporation Limited (MePGCL)</t>
  </si>
  <si>
    <t>Signature</t>
  </si>
  <si>
    <t>Chief Engineer(Generation)
Office of the Chief Engineer Generation</t>
  </si>
  <si>
    <t>MePGCL, Shillong</t>
  </si>
  <si>
    <t>MSERC as per Tariff Order for FY-2024-25,  Order (Dated: 24th October 2024)</t>
  </si>
  <si>
    <t>Email  : cegen.meecl@gmail.com</t>
  </si>
  <si>
    <t>Revised Bill of Meghalaya Power Generation Corporation Limited (MePGCL)</t>
  </si>
  <si>
    <t>2024-25/Stage II PS/2</t>
  </si>
  <si>
    <t>May - 2024</t>
  </si>
  <si>
    <t>from 01.05.2024 (00:00:00) to 31.05.2024 (24:00:00)</t>
  </si>
  <si>
    <t>(Rupees Three Crores Fifteen Thousand Three Hunderd Sixty One) only</t>
  </si>
  <si>
    <t>(Rupees Three Cores Two Lakhs Eight Thousand One Hundred Nine) only</t>
  </si>
  <si>
    <t>Revised  Bill of Meghalaya Power Generation Corporation Limited (MePGCL)</t>
  </si>
  <si>
    <t>2024-25/Stage II PS/3</t>
  </si>
  <si>
    <t>June - 2024</t>
  </si>
  <si>
    <t>from 01.06.2024 (00:00:00) to 30.06.2024 (24:00:00)</t>
  </si>
  <si>
    <t>(Rupees Four Crore Forty Two Lakhs Ninety Six Thousand One Hunderd Eighteen) only</t>
  </si>
  <si>
    <t>(Rupees Four Core Forty Six Lakhs Thirty Three Thousand One Hundred Sixteen) only</t>
  </si>
  <si>
    <t>2024-25/Stage II PS/4</t>
  </si>
  <si>
    <t>15.08.2024</t>
  </si>
  <si>
    <t>16.09.2024</t>
  </si>
  <si>
    <t>July - 2024</t>
  </si>
  <si>
    <t>from 01.07.2024 (00:00:00) to 31.07.2024 (24:00:00)</t>
  </si>
  <si>
    <t>(Rupees Four Crore Seven Lakhs Twenty One Thousand Seven Hunderd Seventy Four) only</t>
  </si>
  <si>
    <t>(Rupees Four Crores Ten Lakhs Sixty Twenty Two Thousand Six Hundred Sixty Eight) only</t>
  </si>
  <si>
    <t>2024-25/Stage II PS/5</t>
  </si>
  <si>
    <t>August - 2024</t>
  </si>
  <si>
    <t>from 01.08.2024 (00:00:00) to 31.08.2024 (24:00:00)</t>
  </si>
  <si>
    <t>(Rupees Two Crore Ninety Seven Thousand Three Hunderd Ninety Three) only</t>
  </si>
  <si>
    <t>(Rupees Five Core Four Lakhs Fifteen Thousand Five Hundred Ninety) only</t>
  </si>
  <si>
    <t>2024-25/Stage II PS/6</t>
  </si>
  <si>
    <t>September- 2024</t>
  </si>
  <si>
    <t>from 01.09.2024 (00:00:00) to 30.09.2024 (24:00:00)</t>
  </si>
  <si>
    <t>(Rupees Two Crore Ninety Two lakhs Thirty Five Thousand  Nine Hunderd Eighty Four) only</t>
  </si>
  <si>
    <t>(Rupees Two Crores Ninety Four Lakhs Twenty Thousand Eight Hundred Sixty) only</t>
  </si>
  <si>
    <t xml:space="preserve"> Bill of Meghalaya Power Generation Corporation Limited (MePGCL)</t>
  </si>
  <si>
    <t>2024-25/Stage II PS/7</t>
  </si>
  <si>
    <t>05.12.2024</t>
  </si>
  <si>
    <t>6.01.2025</t>
  </si>
  <si>
    <t>October- 2024</t>
  </si>
  <si>
    <t>from 01.10.2024 (00:00:00) to 31.10.2024 (24:00:00)</t>
  </si>
  <si>
    <t>(Rupees One Crore Seventy One Lakhs Seventy Two Thousand  Five Hunderd Eighty Eight) only</t>
  </si>
  <si>
    <t>(Rupees One Crores Seventy Two Lakhs Thirty Five Thousand Six Hundred Eleven) only</t>
  </si>
  <si>
    <t xml:space="preserve"> Approved by MSERC as per Tariff Order for FY-2024-25 ,Order (Dated: 24th October 2024) </t>
  </si>
  <si>
    <t>2024-25/Stage II PS/8</t>
  </si>
  <si>
    <t>20.12.2024</t>
  </si>
  <si>
    <t>21.01.2025</t>
  </si>
  <si>
    <t>November- 2024</t>
  </si>
  <si>
    <t>from 01.11.2024 (00:00:00) to 30.11.2024 (24:00:00)</t>
  </si>
  <si>
    <t>(Rupees One Crore Forty Seven Lakhs Ninety Eight Thousand  Two Hunderd Nine) only</t>
  </si>
  <si>
    <t>(Rupees One Crore Forty Eight Lakhs Thirty Seven Thousand Two Hundred Forty Eight) only</t>
  </si>
  <si>
    <t>2024-25/Stage II PS/9</t>
  </si>
  <si>
    <t>20.01.2025</t>
  </si>
  <si>
    <t>28.02.2025</t>
  </si>
  <si>
    <t>December- 2024</t>
  </si>
  <si>
    <t>from 01.12.2024 (00:00:00) to 31.12.2024 (24:00:00)</t>
  </si>
  <si>
    <t>(Rupees One Crore Thirty Nine Lakhs Ninety Four Thousand Three Hunderd Forty Eight) only</t>
  </si>
  <si>
    <t>(Rupees One Crore Forty  Lakhs Twenty Five Thousand Two Hundred Sixty Eight) only</t>
  </si>
  <si>
    <t>2024-25/Stage II PS/10</t>
  </si>
  <si>
    <t>18.02.2025</t>
  </si>
  <si>
    <t>21.03.2025</t>
  </si>
  <si>
    <t>January - 2025</t>
  </si>
  <si>
    <t>from 01.01.2025 (00:00:00) to 31.01.2025 (24:00:00)</t>
  </si>
  <si>
    <t>(Rupees Two Crore Seventy One Thousand Eight Hunderd Eighty Four) only</t>
  </si>
  <si>
    <t>(Rupees Two Crore One Lakh Sixty Four Thousand One Hundred Ninety Two) only</t>
  </si>
  <si>
    <t>2024-25/Stage II PS/11</t>
  </si>
  <si>
    <t>18.03.2025</t>
  </si>
  <si>
    <t>18.04.2025</t>
  </si>
  <si>
    <t>February - 2025</t>
  </si>
  <si>
    <t>from 01.02.2025 (00:00:00) to 28.02.2025 (24:00:00)</t>
  </si>
  <si>
    <t>(Rupees One Crore Ninety Eight Lakhs Ninety Six Thousand  Thirty Five) only</t>
  </si>
  <si>
    <t>(Rupees One Crore Ninety Nine Lakh Eighty Six Thousand Five Hundred Sixty Seven) only</t>
  </si>
  <si>
    <t>2024-25/Stage II PS/12</t>
  </si>
  <si>
    <t>11.04.2025</t>
  </si>
  <si>
    <t>11.05.2025</t>
  </si>
  <si>
    <t>March- 2025</t>
  </si>
  <si>
    <t>from 01.03.2025 (00:00:00) to 31.03.2025 (24:00:00)</t>
  </si>
  <si>
    <t>(Rupees One Crore Ninety Six Lakhs Forty Thousand Four Hundred Sixty One) only</t>
  </si>
  <si>
    <t>(Rupees One Crore Ninety Seven Lakh Twenty Eight Thousand Four Hundred Eleven) only</t>
  </si>
  <si>
    <t>Approved AFC for MLHEP (2023-24) For ECR</t>
  </si>
  <si>
    <t>Actual ECR Billed for MLHEP (2023-24)</t>
  </si>
  <si>
    <t>Under Recovery</t>
  </si>
  <si>
    <t>Month</t>
  </si>
  <si>
    <t>Design Energy</t>
  </si>
  <si>
    <t>Aux Consuption</t>
  </si>
  <si>
    <t>Actual Generation in 2023-24</t>
  </si>
  <si>
    <t>AFC Approved</t>
  </si>
  <si>
    <t>AFC*0.5*10</t>
  </si>
  <si>
    <t>DE*((100-Aux)/100)</t>
  </si>
  <si>
    <t>ECR</t>
  </si>
  <si>
    <t>DE*((100-Aux)/100)-Revised</t>
  </si>
  <si>
    <t>Revised ECR</t>
  </si>
  <si>
    <t xml:space="preserve">Salebale Energy </t>
  </si>
  <si>
    <t>Energy Charges at Normal ECR</t>
  </si>
  <si>
    <t>Energy Charges at Revised ECR</t>
  </si>
  <si>
    <t>Difference</t>
  </si>
  <si>
    <t>Cumulative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</si>
</sst>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&quot;₹&quot;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Arial"/>
      <family val="2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color theme="1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b/>
      <i/>
      <sz val="10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/>
    <xf numFmtId="9" fontId="5" fillId="0" borderId="0" xfId="1" applyFont="1" applyAlignment="1">
      <alignment horizontal="center"/>
    </xf>
    <xf numFmtId="9" fontId="6" fillId="0" borderId="0" xfId="1" applyFont="1"/>
    <xf numFmtId="9" fontId="3" fillId="0" borderId="0" xfId="1" applyFont="1"/>
    <xf numFmtId="0" fontId="6" fillId="0" borderId="2" xfId="0" applyFont="1" applyBorder="1"/>
    <xf numFmtId="0" fontId="7" fillId="0" borderId="2" xfId="0" applyFont="1" applyBorder="1"/>
    <xf numFmtId="14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8" fillId="0" borderId="0" xfId="0" applyFont="1"/>
    <xf numFmtId="0" fontId="6" fillId="0" borderId="2" xfId="1" applyNumberFormat="1" applyFont="1" applyBorder="1" applyAlignment="1">
      <alignment horizontal="center" vertical="center"/>
    </xf>
    <xf numFmtId="0" fontId="6" fillId="0" borderId="6" xfId="1" applyNumberFormat="1" applyFont="1" applyBorder="1" applyAlignment="1">
      <alignment horizontal="center" vertical="center" wrapText="1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/>
    </xf>
    <xf numFmtId="0" fontId="3" fillId="0" borderId="2" xfId="1" applyNumberFormat="1" applyFont="1" applyBorder="1" applyAlignment="1">
      <alignment horizontal="center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/>
    </xf>
    <xf numFmtId="2" fontId="6" fillId="0" borderId="0" xfId="1" applyNumberFormat="1" applyFont="1" applyFill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6" fillId="0" borderId="2" xfId="1" applyNumberFormat="1" applyFont="1" applyBorder="1"/>
    <xf numFmtId="0" fontId="3" fillId="0" borderId="2" xfId="1" applyNumberFormat="1" applyFont="1" applyBorder="1"/>
    <xf numFmtId="0" fontId="3" fillId="0" borderId="2" xfId="0" applyFont="1" applyBorder="1"/>
    <xf numFmtId="9" fontId="6" fillId="0" borderId="0" xfId="1" applyFont="1" applyBorder="1" applyAlignment="1">
      <alignment horizontal="center"/>
    </xf>
    <xf numFmtId="9" fontId="6" fillId="0" borderId="0" xfId="1" applyFont="1" applyBorder="1" applyAlignment="1"/>
    <xf numFmtId="9" fontId="3" fillId="0" borderId="0" xfId="1" applyFont="1" applyBorder="1"/>
    <xf numFmtId="9" fontId="2" fillId="0" borderId="0" xfId="1" applyFont="1" applyBorder="1" applyAlignment="1"/>
    <xf numFmtId="9" fontId="2" fillId="0" borderId="0" xfId="1" applyFont="1" applyBorder="1" applyAlignment="1">
      <alignment horizontal="left"/>
    </xf>
    <xf numFmtId="9" fontId="2" fillId="0" borderId="0" xfId="1" applyFont="1" applyBorder="1"/>
    <xf numFmtId="9" fontId="9" fillId="0" borderId="0" xfId="1" applyFont="1" applyBorder="1"/>
    <xf numFmtId="0" fontId="3" fillId="2" borderId="0" xfId="0" applyFont="1" applyFill="1"/>
    <xf numFmtId="164" fontId="6" fillId="2" borderId="2" xfId="0" applyNumberFormat="1" applyFont="1" applyFill="1" applyBorder="1" applyAlignment="1">
      <alignment horizontal="center" vertical="center"/>
    </xf>
    <xf numFmtId="9" fontId="6" fillId="0" borderId="0" xfId="1" applyFont="1" applyFill="1" applyBorder="1" applyAlignment="1">
      <alignment horizontal="left" vertical="center" wrapText="1"/>
    </xf>
    <xf numFmtId="165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9" fontId="6" fillId="0" borderId="0" xfId="1" applyFont="1" applyBorder="1"/>
    <xf numFmtId="9" fontId="6" fillId="0" borderId="0" xfId="1" applyFont="1" applyBorder="1" applyAlignment="1">
      <alignment horizontal="left"/>
    </xf>
    <xf numFmtId="9" fontId="6" fillId="0" borderId="0" xfId="1" applyFont="1" applyAlignment="1"/>
    <xf numFmtId="9" fontId="2" fillId="0" borderId="0" xfId="1" applyFont="1"/>
    <xf numFmtId="9" fontId="9" fillId="0" borderId="0" xfId="1" applyFont="1" applyAlignment="1">
      <alignment horizontal="right"/>
    </xf>
    <xf numFmtId="0" fontId="2" fillId="0" borderId="0" xfId="0" applyFont="1"/>
    <xf numFmtId="0" fontId="10" fillId="0" borderId="0" xfId="0" applyFont="1"/>
    <xf numFmtId="0" fontId="6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0" fillId="0" borderId="7" xfId="0" applyBorder="1"/>
    <xf numFmtId="2" fontId="0" fillId="0" borderId="8" xfId="0" applyNumberFormat="1" applyBorder="1"/>
    <xf numFmtId="0" fontId="0" fillId="0" borderId="9" xfId="0" applyBorder="1"/>
    <xf numFmtId="2" fontId="0" fillId="0" borderId="10" xfId="0" applyNumberFormat="1" applyBorder="1"/>
    <xf numFmtId="0" fontId="0" fillId="0" borderId="11" xfId="0" applyBorder="1"/>
    <xf numFmtId="2" fontId="0" fillId="0" borderId="12" xfId="0" applyNumberFormat="1" applyBorder="1"/>
    <xf numFmtId="0" fontId="14" fillId="2" borderId="13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vertical="center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wrapText="1"/>
    </xf>
    <xf numFmtId="0" fontId="14" fillId="2" borderId="15" xfId="0" applyFont="1" applyFill="1" applyBorder="1" applyAlignment="1">
      <alignment horizontal="center" vertical="center" wrapText="1"/>
    </xf>
    <xf numFmtId="17" fontId="0" fillId="0" borderId="16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/>
    <xf numFmtId="2" fontId="0" fillId="0" borderId="2" xfId="0" applyNumberFormat="1" applyBorder="1"/>
    <xf numFmtId="2" fontId="0" fillId="0" borderId="17" xfId="0" applyNumberFormat="1" applyBorder="1"/>
    <xf numFmtId="17" fontId="0" fillId="0" borderId="18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9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164" fontId="0" fillId="0" borderId="19" xfId="0" applyNumberFormat="1" applyBorder="1"/>
    <xf numFmtId="2" fontId="0" fillId="0" borderId="19" xfId="0" applyNumberFormat="1" applyBorder="1"/>
    <xf numFmtId="2" fontId="0" fillId="0" borderId="20" xfId="0" applyNumberFormat="1" applyBorder="1"/>
    <xf numFmtId="2" fontId="0" fillId="0" borderId="0" xfId="0" applyNumberFormat="1"/>
    <xf numFmtId="0" fontId="10" fillId="0" borderId="0" xfId="0" applyFont="1" applyAlignment="1">
      <alignment wrapText="1"/>
    </xf>
    <xf numFmtId="9" fontId="2" fillId="0" borderId="0" xfId="1" applyFont="1" applyAlignment="1">
      <alignment horizontal="center"/>
    </xf>
    <xf numFmtId="9" fontId="4" fillId="0" borderId="0" xfId="1" applyFont="1" applyAlignment="1">
      <alignment horizontal="center"/>
    </xf>
    <xf numFmtId="9" fontId="5" fillId="0" borderId="0" xfId="1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9" fontId="6" fillId="0" borderId="0" xfId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AEEBE6F7-5FF7-470A-9AEE-9B965A9DF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D7DEF535-065F-4458-8F03-B53307B678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91643FA5-01D9-49AF-822F-43384F0CA2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D32BC94B-1764-4894-92E5-6E223CB7EA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AAA4B9FD-B92B-449D-8539-A63BD427D5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76BA7E3E-CC8F-4DED-B2E3-A593D6CF9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10E97FA7-7DBB-428A-953D-FD34AD4D50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05A52A59-EC0D-427C-B870-B60CDD906E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ABB92A58-FF4B-406E-829E-1B882D6720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F472DC64-4F7E-4D09-A161-D56D54D24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CDA45AD4-8A98-4AA4-A414-CE25FB93EE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CCA7EDBB-D867-4B68-8223-3E49C6C50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A28907B7-2797-457F-8179-46320057E2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E78D55C3-F56D-4AFB-984E-17370B1F35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8DF88623-01D0-4C80-8235-60BD89CEC1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53DDB0F2-8CE5-43AF-9376-953817039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F53C5954-3194-48E5-9CE8-09BFCCB578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9472A0C3-AD1D-4F73-8ADB-67A718E5C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3D80783E-66E4-4B95-B725-136A1B0688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1D16C499-7CE9-432C-A459-597524C5A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E4D27786-7D09-4A1F-A7BA-EC6D7679FF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241DA874-AC99-44A8-9722-FA8C66EE53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B5E37D5F-1EEB-4D85-9C75-4B4D9D7D04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42EAB47D-C6F1-4C5D-89B2-B918C84777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0701E770-0D32-44CD-AE6C-AD9508F211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7510D88C-75D6-493B-AF3F-95070C6F56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C62B8161-5270-442F-AB82-B8FB750FA1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F7CCDAD5-6870-4CEB-86A8-D3F2FC9594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9285BBED-46C5-4C90-A0B7-9B37BEBCA2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2680C950-20F1-4985-9009-937F560DF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615BF38D-9F08-4B11-B0FD-8242A3498E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D0C400E5-D061-4CE1-90FE-670C6B8524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898B3215-341E-4E97-8AAD-779DB38193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3C96435E-9CA4-42D1-B80E-911F46B4FA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21C2913F-64FF-42BD-BAE0-C336C6DF3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75BBFB18-2CED-40AE-8AED-39FE711AD9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55D6ED6B-7F43-45A1-AA8E-4ED825C148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417CD2DD-1465-402A-9A58-751585987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457F7DFC-7727-4CF2-9311-F034732D2E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A049AF0D-23DB-4CE9-A805-CE3152449F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2281DD54-93E7-44A0-851C-F41823EE5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8CCF86F6-42D8-4F26-B0FC-F472B867F9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7737263C-283C-4219-BFE1-FADE9342BB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FFF9E22C-DAEB-4124-BECD-42C167767C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39DF2AD8-2B75-4D61-9797-8A3676339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3B4A251C-F732-4802-8E4D-1F3FBB5D6C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E6166F8F-A8B2-4688-8515-90D8077896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66675</xdr:rowOff>
    </xdr:from>
    <xdr:to>
      <xdr:col>2</xdr:col>
      <xdr:colOff>66675</xdr:colOff>
      <xdr:row>5</xdr:row>
      <xdr:rowOff>180975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140709DE-CF80-4DB5-9DEB-7D0C449C48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66675"/>
          <a:ext cx="11334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WIP/True%20Up%20Petition%202024-25/Generation/Working%20For%20Shortfa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2"/>
      <sheetName val="Sheet7"/>
      <sheetName val="MLHEP"/>
      <sheetName val="NUHEP"/>
      <sheetName val="Umiam Stage I"/>
      <sheetName val="Umiam Stage II"/>
      <sheetName val="Umiam Stage III"/>
      <sheetName val="Umiam Stage IV"/>
    </sheetNames>
    <sheetDataSet>
      <sheetData sheetId="0">
        <row r="6">
          <cell r="H6">
            <v>462.92039800000003</v>
          </cell>
        </row>
        <row r="9">
          <cell r="H9">
            <v>43.430441999999999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topLeftCell="B10" workbookViewId="0">
      <selection activeCell="O22" sqref="O22"/>
    </sheetView>
  </sheetViews>
  <sheetFormatPr defaultRowHeight="14.5" x14ac:dyDescent="0.35"/>
  <cols>
    <col min="1" max="1" width="37.6328125" bestFit="1" customWidth="1"/>
    <col min="3" max="3" width="12.453125" bestFit="1" customWidth="1"/>
    <col min="4" max="4" width="12.453125" customWidth="1"/>
    <col min="5" max="5" width="15" customWidth="1"/>
    <col min="6" max="6" width="12.7265625" customWidth="1"/>
    <col min="7" max="7" width="11.6328125" customWidth="1"/>
    <col min="8" max="8" width="14.36328125" customWidth="1"/>
    <col min="10" max="10" width="12.1796875" customWidth="1"/>
    <col min="15" max="15" width="10.08984375" customWidth="1"/>
    <col min="16" max="16" width="10.81640625" customWidth="1"/>
  </cols>
  <sheetData>
    <row r="1" spans="1:16" ht="15" thickBot="1" x14ac:dyDescent="0.4"/>
    <row r="2" spans="1:16" x14ac:dyDescent="0.35">
      <c r="A2" s="48" t="s">
        <v>121</v>
      </c>
      <c r="B2" s="49">
        <f>44.63/2</f>
        <v>22.315000000000001</v>
      </c>
    </row>
    <row r="3" spans="1:16" x14ac:dyDescent="0.35">
      <c r="A3" s="50" t="s">
        <v>122</v>
      </c>
      <c r="B3" s="51">
        <v>21.14</v>
      </c>
    </row>
    <row r="4" spans="1:16" ht="15" thickBot="1" x14ac:dyDescent="0.4">
      <c r="A4" s="52" t="s">
        <v>123</v>
      </c>
      <c r="B4" s="53">
        <f>B2-B3</f>
        <v>1.1750000000000007</v>
      </c>
    </row>
    <row r="8" spans="1:16" ht="15" thickBot="1" x14ac:dyDescent="0.4"/>
    <row r="9" spans="1:16" ht="72.5" x14ac:dyDescent="0.35">
      <c r="B9" s="54" t="s">
        <v>124</v>
      </c>
      <c r="C9" s="55" t="s">
        <v>125</v>
      </c>
      <c r="D9" s="56" t="s">
        <v>126</v>
      </c>
      <c r="E9" s="56" t="s">
        <v>127</v>
      </c>
      <c r="F9" s="56" t="s">
        <v>128</v>
      </c>
      <c r="G9" s="57" t="s">
        <v>129</v>
      </c>
      <c r="H9" s="56" t="s">
        <v>130</v>
      </c>
      <c r="I9" s="56" t="s">
        <v>131</v>
      </c>
      <c r="J9" s="56" t="s">
        <v>132</v>
      </c>
      <c r="K9" s="56" t="s">
        <v>133</v>
      </c>
      <c r="L9" s="56" t="s">
        <v>134</v>
      </c>
      <c r="M9" s="56" t="s">
        <v>135</v>
      </c>
      <c r="N9" s="56" t="s">
        <v>136</v>
      </c>
      <c r="O9" s="56" t="s">
        <v>137</v>
      </c>
      <c r="P9" s="58" t="s">
        <v>138</v>
      </c>
    </row>
    <row r="10" spans="1:16" x14ac:dyDescent="0.35">
      <c r="B10" s="59">
        <v>45383</v>
      </c>
      <c r="C10" s="60">
        <v>46</v>
      </c>
      <c r="D10" s="61">
        <v>1.2</v>
      </c>
      <c r="E10" s="63">
        <f>'[1]Summary 2'!$H$9</f>
        <v>43.430441999999999</v>
      </c>
      <c r="F10" s="61">
        <v>26.24</v>
      </c>
      <c r="G10" s="61">
        <f t="shared" ref="G10:G21" si="0">F10*0.5*10</f>
        <v>131.19999999999999</v>
      </c>
      <c r="H10" s="61">
        <f>C10*((100-D10)/100)</f>
        <v>45.448</v>
      </c>
      <c r="I10" s="62">
        <f t="shared" ref="I10:I21" si="1">G10/H10</f>
        <v>2.8868157014610101</v>
      </c>
      <c r="J10" s="63">
        <f>E10*((100-D10)/100)</f>
        <v>42.909276695999999</v>
      </c>
      <c r="K10" s="64">
        <f t="shared" ref="K10:K21" si="2">G10/J10</f>
        <v>3.0576138798496793</v>
      </c>
      <c r="L10" s="65">
        <f>'April, 24'!D12/10^6</f>
        <v>2.9647079999999999</v>
      </c>
      <c r="M10" s="65">
        <f t="shared" ref="M10:M21" si="3">I10*L10/10</f>
        <v>0.85585656046470682</v>
      </c>
      <c r="N10" s="65">
        <f t="shared" ref="N10:N21" si="4">K10*L10/10</f>
        <v>0.90649323305013829</v>
      </c>
      <c r="O10" s="65">
        <f t="shared" ref="O10:O21" si="5">N10-M10</f>
        <v>5.0636672585431475E-2</v>
      </c>
      <c r="P10" s="66">
        <f>SUM($O$10:O10)</f>
        <v>5.0636672585431475E-2</v>
      </c>
    </row>
    <row r="11" spans="1:16" x14ac:dyDescent="0.35">
      <c r="B11" s="59">
        <v>45413</v>
      </c>
      <c r="C11" s="60">
        <v>46</v>
      </c>
      <c r="D11" s="61">
        <v>1.2</v>
      </c>
      <c r="E11" s="63">
        <f>'[1]Summary 2'!$H$9</f>
        <v>43.430441999999999</v>
      </c>
      <c r="F11" s="61">
        <v>26.24</v>
      </c>
      <c r="G11" s="61">
        <f t="shared" si="0"/>
        <v>131.19999999999999</v>
      </c>
      <c r="H11" s="61">
        <f t="shared" ref="H11:H21" si="6">C11*((100-D11)/100)</f>
        <v>45.448</v>
      </c>
      <c r="I11" s="62">
        <f t="shared" si="1"/>
        <v>2.8868157014610101</v>
      </c>
      <c r="J11" s="63">
        <f t="shared" ref="J11:J21" si="7">E11*((100-D11)/100)</f>
        <v>42.909276695999999</v>
      </c>
      <c r="K11" s="64">
        <f t="shared" si="2"/>
        <v>3.0576138798496793</v>
      </c>
      <c r="L11" s="65">
        <f>'May,24'!D12/10^6</f>
        <v>6.6764030999999999</v>
      </c>
      <c r="M11" s="65">
        <f t="shared" si="3"/>
        <v>1.9273545298362962</v>
      </c>
      <c r="N11" s="65">
        <f t="shared" si="4"/>
        <v>2.0413862786031425</v>
      </c>
      <c r="O11" s="65">
        <f t="shared" si="5"/>
        <v>0.1140317487668463</v>
      </c>
      <c r="P11" s="66">
        <f>SUM($O$10:O11)</f>
        <v>0.16466842135227777</v>
      </c>
    </row>
    <row r="12" spans="1:16" x14ac:dyDescent="0.35">
      <c r="B12" s="59">
        <v>45444</v>
      </c>
      <c r="C12" s="60">
        <v>46</v>
      </c>
      <c r="D12" s="61">
        <v>1.2</v>
      </c>
      <c r="E12" s="63">
        <f>'[1]Summary 2'!$H$9</f>
        <v>43.430441999999999</v>
      </c>
      <c r="F12" s="61">
        <v>26.24</v>
      </c>
      <c r="G12" s="61">
        <f t="shared" si="0"/>
        <v>131.19999999999999</v>
      </c>
      <c r="H12" s="61">
        <f t="shared" si="6"/>
        <v>45.448</v>
      </c>
      <c r="I12" s="62">
        <f t="shared" si="1"/>
        <v>2.8868157014610101</v>
      </c>
      <c r="J12" s="63">
        <f t="shared" si="7"/>
        <v>42.909276695999999</v>
      </c>
      <c r="K12" s="64">
        <f t="shared" si="2"/>
        <v>3.0576138798496793</v>
      </c>
      <c r="L12" s="65">
        <f>'June,24'!D12/10^6</f>
        <v>11.672941699999999</v>
      </c>
      <c r="M12" s="65">
        <f t="shared" si="3"/>
        <v>3.3697631381798971</v>
      </c>
      <c r="N12" s="65">
        <f t="shared" si="4"/>
        <v>3.5691348560596112</v>
      </c>
      <c r="O12" s="65">
        <f t="shared" si="5"/>
        <v>0.19937171787971408</v>
      </c>
      <c r="P12" s="66">
        <f>SUM($O$10:O12)</f>
        <v>0.36404013923199185</v>
      </c>
    </row>
    <row r="13" spans="1:16" x14ac:dyDescent="0.35">
      <c r="B13" s="59">
        <v>45474</v>
      </c>
      <c r="C13" s="60">
        <v>46</v>
      </c>
      <c r="D13" s="61">
        <v>1.2</v>
      </c>
      <c r="E13" s="63">
        <f>'[1]Summary 2'!$H$9</f>
        <v>43.430441999999999</v>
      </c>
      <c r="F13" s="61">
        <v>26.24</v>
      </c>
      <c r="G13" s="61">
        <f t="shared" si="0"/>
        <v>131.19999999999999</v>
      </c>
      <c r="H13" s="61">
        <f t="shared" si="6"/>
        <v>45.448</v>
      </c>
      <c r="I13" s="62">
        <f t="shared" si="1"/>
        <v>2.8868157014610101</v>
      </c>
      <c r="J13" s="63">
        <f t="shared" si="7"/>
        <v>42.909276695999999</v>
      </c>
      <c r="K13" s="64">
        <f t="shared" si="2"/>
        <v>3.0576138798496793</v>
      </c>
      <c r="L13" s="65">
        <f>'July,24'!D12/10^6</f>
        <v>10.42235337</v>
      </c>
      <c r="M13" s="65">
        <f t="shared" si="3"/>
        <v>3.0087413354691073</v>
      </c>
      <c r="N13" s="65">
        <f t="shared" si="4"/>
        <v>3.1867532324810077</v>
      </c>
      <c r="O13" s="65">
        <f t="shared" si="5"/>
        <v>0.17801189701190046</v>
      </c>
      <c r="P13" s="66">
        <f>SUM($O$10:O13)</f>
        <v>0.54205203624389231</v>
      </c>
    </row>
    <row r="14" spans="1:16" x14ac:dyDescent="0.35">
      <c r="B14" s="59">
        <v>45505</v>
      </c>
      <c r="C14" s="60">
        <v>46</v>
      </c>
      <c r="D14" s="61">
        <v>1.2</v>
      </c>
      <c r="E14" s="63">
        <f>'[1]Summary 2'!$H$9</f>
        <v>43.430441999999999</v>
      </c>
      <c r="F14" s="61">
        <v>26.24</v>
      </c>
      <c r="G14" s="61">
        <f t="shared" si="0"/>
        <v>131.19999999999999</v>
      </c>
      <c r="H14" s="61">
        <f t="shared" si="6"/>
        <v>45.448</v>
      </c>
      <c r="I14" s="62">
        <f t="shared" si="1"/>
        <v>2.8868157014610101</v>
      </c>
      <c r="J14" s="63">
        <f t="shared" si="7"/>
        <v>42.909276695999999</v>
      </c>
      <c r="K14" s="64">
        <f t="shared" si="2"/>
        <v>3.0576138798496793</v>
      </c>
      <c r="L14" s="65">
        <f>'August, 24'!D12/10^6</f>
        <v>6.4805929299999994</v>
      </c>
      <c r="M14" s="65">
        <f t="shared" si="3"/>
        <v>1.8708277425101212</v>
      </c>
      <c r="N14" s="65">
        <f t="shared" si="4"/>
        <v>1.9815150892423699</v>
      </c>
      <c r="O14" s="65">
        <f t="shared" si="5"/>
        <v>0.11068734673224867</v>
      </c>
      <c r="P14" s="66">
        <f>SUM($O$10:O14)</f>
        <v>0.65273938297614098</v>
      </c>
    </row>
    <row r="15" spans="1:16" x14ac:dyDescent="0.35">
      <c r="B15" s="59">
        <v>45536</v>
      </c>
      <c r="C15" s="60">
        <v>46</v>
      </c>
      <c r="D15" s="61">
        <v>1.2</v>
      </c>
      <c r="E15" s="63">
        <f>'[1]Summary 2'!$H$9</f>
        <v>43.430441999999999</v>
      </c>
      <c r="F15" s="61">
        <v>26.24</v>
      </c>
      <c r="G15" s="61">
        <f t="shared" si="0"/>
        <v>131.19999999999999</v>
      </c>
      <c r="H15" s="61">
        <f t="shared" si="6"/>
        <v>45.448</v>
      </c>
      <c r="I15" s="62">
        <f t="shared" si="1"/>
        <v>2.8868157014610101</v>
      </c>
      <c r="J15" s="63">
        <f t="shared" si="7"/>
        <v>42.909276695999999</v>
      </c>
      <c r="K15" s="64">
        <f t="shared" si="2"/>
        <v>3.0576138798496793</v>
      </c>
      <c r="L15" s="65">
        <f>'September,24'!D12/10^6</f>
        <v>6.4037153899999995</v>
      </c>
      <c r="M15" s="65">
        <f t="shared" si="3"/>
        <v>1.8486346135539513</v>
      </c>
      <c r="N15" s="65">
        <f t="shared" si="4"/>
        <v>1.9580089059071</v>
      </c>
      <c r="O15" s="65">
        <f t="shared" si="5"/>
        <v>0.10937429235314866</v>
      </c>
      <c r="P15" s="66">
        <f>SUM($O$10:O15)</f>
        <v>0.76211367532928964</v>
      </c>
    </row>
    <row r="16" spans="1:16" x14ac:dyDescent="0.35">
      <c r="B16" s="59">
        <v>45566</v>
      </c>
      <c r="C16" s="60">
        <v>46</v>
      </c>
      <c r="D16" s="61">
        <v>1.2</v>
      </c>
      <c r="E16" s="63">
        <f>'[1]Summary 2'!$H$9</f>
        <v>43.430441999999999</v>
      </c>
      <c r="F16" s="61">
        <v>26.24</v>
      </c>
      <c r="G16" s="61">
        <f t="shared" si="0"/>
        <v>131.19999999999999</v>
      </c>
      <c r="H16" s="61">
        <f t="shared" si="6"/>
        <v>45.448</v>
      </c>
      <c r="I16" s="62">
        <f t="shared" si="1"/>
        <v>2.8868157014610101</v>
      </c>
      <c r="J16" s="63">
        <f t="shared" si="7"/>
        <v>42.909276695999999</v>
      </c>
      <c r="K16" s="64">
        <f t="shared" si="2"/>
        <v>3.0576138798496793</v>
      </c>
      <c r="L16" s="65">
        <f>'October, 24'!D12/10^6</f>
        <v>2.1829849000000001</v>
      </c>
      <c r="M16" s="65">
        <f t="shared" si="3"/>
        <v>0.63018750853722927</v>
      </c>
      <c r="N16" s="65">
        <f t="shared" si="4"/>
        <v>0.66747249297422651</v>
      </c>
      <c r="O16" s="65">
        <f t="shared" si="5"/>
        <v>3.7284984436997237E-2</v>
      </c>
      <c r="P16" s="66">
        <f>SUM($O$10:O16)</f>
        <v>0.79939865976628688</v>
      </c>
    </row>
    <row r="17" spans="2:16" x14ac:dyDescent="0.35">
      <c r="B17" s="59">
        <v>45597</v>
      </c>
      <c r="C17" s="60">
        <v>46</v>
      </c>
      <c r="D17" s="61">
        <v>1.2</v>
      </c>
      <c r="E17" s="63">
        <f>'[1]Summary 2'!$H$9</f>
        <v>43.430441999999999</v>
      </c>
      <c r="F17" s="61">
        <v>26.24</v>
      </c>
      <c r="G17" s="61">
        <f t="shared" si="0"/>
        <v>131.19999999999999</v>
      </c>
      <c r="H17" s="61">
        <f t="shared" si="6"/>
        <v>45.448</v>
      </c>
      <c r="I17" s="62">
        <f t="shared" si="1"/>
        <v>2.8868157014610101</v>
      </c>
      <c r="J17" s="63">
        <f t="shared" si="7"/>
        <v>42.909276695999999</v>
      </c>
      <c r="K17" s="64">
        <f t="shared" si="2"/>
        <v>3.0576138798496793</v>
      </c>
      <c r="L17" s="65">
        <f>'November, 24'!D12/10^6</f>
        <v>1.35223922</v>
      </c>
      <c r="M17" s="65">
        <f t="shared" si="3"/>
        <v>0.3903665412427389</v>
      </c>
      <c r="N17" s="65">
        <f t="shared" si="4"/>
        <v>0.41346254079491035</v>
      </c>
      <c r="O17" s="65">
        <f t="shared" si="5"/>
        <v>2.3095999552171453E-2</v>
      </c>
      <c r="P17" s="66">
        <f>SUM($O$10:O17)</f>
        <v>0.82249465931845833</v>
      </c>
    </row>
    <row r="18" spans="2:16" x14ac:dyDescent="0.35">
      <c r="B18" s="59">
        <v>45627</v>
      </c>
      <c r="C18" s="60">
        <v>46</v>
      </c>
      <c r="D18" s="61">
        <v>1.2</v>
      </c>
      <c r="E18" s="63">
        <f>'[1]Summary 2'!$H$9</f>
        <v>43.430441999999999</v>
      </c>
      <c r="F18" s="61">
        <v>26.24</v>
      </c>
      <c r="G18" s="61">
        <f t="shared" si="0"/>
        <v>131.19999999999999</v>
      </c>
      <c r="H18" s="61">
        <f t="shared" si="6"/>
        <v>45.448</v>
      </c>
      <c r="I18" s="62">
        <f t="shared" si="1"/>
        <v>2.8868157014610101</v>
      </c>
      <c r="J18" s="63">
        <f t="shared" si="7"/>
        <v>42.909276695999999</v>
      </c>
      <c r="K18" s="64">
        <f t="shared" si="2"/>
        <v>3.0576138798496793</v>
      </c>
      <c r="L18" s="65">
        <f>'December, 24'!D12/10^6</f>
        <v>1.0709852200000001</v>
      </c>
      <c r="M18" s="65">
        <f t="shared" si="3"/>
        <v>0.30917369491286745</v>
      </c>
      <c r="N18" s="65">
        <f t="shared" si="4"/>
        <v>0.32746592737858626</v>
      </c>
      <c r="O18" s="65">
        <f t="shared" si="5"/>
        <v>1.8292232465718816E-2</v>
      </c>
      <c r="P18" s="66">
        <f>SUM($O$10:O18)</f>
        <v>0.8407868917841772</v>
      </c>
    </row>
    <row r="19" spans="2:16" x14ac:dyDescent="0.35">
      <c r="B19" s="59">
        <v>45658</v>
      </c>
      <c r="C19" s="60">
        <v>46</v>
      </c>
      <c r="D19" s="61">
        <v>1.2</v>
      </c>
      <c r="E19" s="63">
        <f>'[1]Summary 2'!$H$9</f>
        <v>43.430441999999999</v>
      </c>
      <c r="F19" s="61">
        <v>26.24</v>
      </c>
      <c r="G19" s="61">
        <f t="shared" si="0"/>
        <v>131.19999999999999</v>
      </c>
      <c r="H19" s="61">
        <f t="shared" si="6"/>
        <v>45.448</v>
      </c>
      <c r="I19" s="62">
        <f t="shared" si="1"/>
        <v>2.8868157014610101</v>
      </c>
      <c r="J19" s="63">
        <f t="shared" si="7"/>
        <v>42.909276695999999</v>
      </c>
      <c r="K19" s="64">
        <f t="shared" si="2"/>
        <v>3.0576138798496793</v>
      </c>
      <c r="L19" s="65">
        <f>'January, 25'!D12/10^6</f>
        <v>3.19738787</v>
      </c>
      <c r="M19" s="65">
        <f t="shared" si="3"/>
        <v>0.92302695067769758</v>
      </c>
      <c r="N19" s="65">
        <f t="shared" si="4"/>
        <v>0.97763775305750023</v>
      </c>
      <c r="O19" s="65">
        <f t="shared" si="5"/>
        <v>5.4610802379802648E-2</v>
      </c>
      <c r="P19" s="66">
        <f>SUM($O$10:O19)</f>
        <v>0.89539769416397985</v>
      </c>
    </row>
    <row r="20" spans="2:16" x14ac:dyDescent="0.35">
      <c r="B20" s="59">
        <v>45689</v>
      </c>
      <c r="C20" s="60">
        <v>46</v>
      </c>
      <c r="D20" s="61">
        <v>1.2</v>
      </c>
      <c r="E20" s="63">
        <f>'[1]Summary 2'!$H$9</f>
        <v>43.430441999999999</v>
      </c>
      <c r="F20" s="61">
        <v>26.24</v>
      </c>
      <c r="G20" s="61">
        <f t="shared" si="0"/>
        <v>131.19999999999999</v>
      </c>
      <c r="H20" s="61">
        <f t="shared" si="6"/>
        <v>45.448</v>
      </c>
      <c r="I20" s="62">
        <f t="shared" si="1"/>
        <v>2.8868157014610101</v>
      </c>
      <c r="J20" s="63">
        <f t="shared" si="7"/>
        <v>42.909276695999999</v>
      </c>
      <c r="K20" s="64">
        <f t="shared" si="2"/>
        <v>3.0576138798496793</v>
      </c>
      <c r="L20" s="65">
        <f>'February, 25'!D12/10^6</f>
        <v>3.1358621600000003</v>
      </c>
      <c r="M20" s="65">
        <f t="shared" si="3"/>
        <v>0.9052656121105439</v>
      </c>
      <c r="N20" s="65">
        <f t="shared" si="4"/>
        <v>0.95882556657113971</v>
      </c>
      <c r="O20" s="65">
        <f t="shared" si="5"/>
        <v>5.3559954460595804E-2</v>
      </c>
      <c r="P20" s="66">
        <f>SUM($O$10:O20)</f>
        <v>0.94895764862457566</v>
      </c>
    </row>
    <row r="21" spans="2:16" ht="15" thickBot="1" x14ac:dyDescent="0.4">
      <c r="B21" s="67">
        <v>45717</v>
      </c>
      <c r="C21" s="68">
        <v>46</v>
      </c>
      <c r="D21" s="69">
        <v>1.2</v>
      </c>
      <c r="E21" s="71">
        <f>'[1]Summary 2'!$H$9</f>
        <v>43.430441999999999</v>
      </c>
      <c r="F21" s="69">
        <v>26.24</v>
      </c>
      <c r="G21" s="69">
        <f t="shared" si="0"/>
        <v>131.19999999999999</v>
      </c>
      <c r="H21" s="69">
        <f t="shared" si="6"/>
        <v>45.448</v>
      </c>
      <c r="I21" s="70">
        <f t="shared" si="1"/>
        <v>2.8868157014610101</v>
      </c>
      <c r="J21" s="71">
        <f t="shared" si="7"/>
        <v>42.909276695999999</v>
      </c>
      <c r="K21" s="72">
        <f t="shared" si="2"/>
        <v>3.0576138798496793</v>
      </c>
      <c r="L21" s="73">
        <f>'March, 25'!D12/10^6</f>
        <v>3.0464420299999997</v>
      </c>
      <c r="M21" s="73">
        <f t="shared" si="3"/>
        <v>0.87945166857947521</v>
      </c>
      <c r="N21" s="73">
        <f t="shared" si="4"/>
        <v>0.93148434350854326</v>
      </c>
      <c r="O21" s="73">
        <f t="shared" si="5"/>
        <v>5.2032674929068046E-2</v>
      </c>
      <c r="P21" s="74">
        <f>SUM($O$10:O21)</f>
        <v>1.0009903235536437</v>
      </c>
    </row>
    <row r="22" spans="2:16" x14ac:dyDescent="0.35">
      <c r="O22" s="75">
        <f>SUM(O10:O21)</f>
        <v>1.0009903235536437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L12" sqref="L12:O15"/>
    </sheetView>
  </sheetViews>
  <sheetFormatPr defaultRowHeight="14" x14ac:dyDescent="0.3"/>
  <cols>
    <col min="1" max="1" width="5.54296875" style="1" customWidth="1"/>
    <col min="2" max="2" width="17.1796875" style="1" customWidth="1"/>
    <col min="3" max="3" width="12.26953125" style="1" customWidth="1"/>
    <col min="4" max="4" width="11.26953125" style="1" customWidth="1"/>
    <col min="5" max="5" width="11" style="1" customWidth="1"/>
    <col min="6" max="6" width="14.7265625" style="1" customWidth="1"/>
    <col min="7" max="7" width="15.453125" style="1" customWidth="1"/>
    <col min="8" max="8" width="1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54296875" style="1" customWidth="1"/>
    <col min="258" max="258" width="17.1796875" style="1" customWidth="1"/>
    <col min="259" max="259" width="12.26953125" style="1" customWidth="1"/>
    <col min="260" max="260" width="11.26953125" style="1" customWidth="1"/>
    <col min="261" max="261" width="11" style="1" customWidth="1"/>
    <col min="262" max="262" width="14.7265625" style="1" customWidth="1"/>
    <col min="263" max="263" width="15.453125" style="1" customWidth="1"/>
    <col min="264" max="264" width="1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54296875" style="1" customWidth="1"/>
    <col min="514" max="514" width="17.1796875" style="1" customWidth="1"/>
    <col min="515" max="515" width="12.26953125" style="1" customWidth="1"/>
    <col min="516" max="516" width="11.26953125" style="1" customWidth="1"/>
    <col min="517" max="517" width="11" style="1" customWidth="1"/>
    <col min="518" max="518" width="14.7265625" style="1" customWidth="1"/>
    <col min="519" max="519" width="15.453125" style="1" customWidth="1"/>
    <col min="520" max="520" width="1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54296875" style="1" customWidth="1"/>
    <col min="770" max="770" width="17.1796875" style="1" customWidth="1"/>
    <col min="771" max="771" width="12.26953125" style="1" customWidth="1"/>
    <col min="772" max="772" width="11.26953125" style="1" customWidth="1"/>
    <col min="773" max="773" width="11" style="1" customWidth="1"/>
    <col min="774" max="774" width="14.7265625" style="1" customWidth="1"/>
    <col min="775" max="775" width="15.453125" style="1" customWidth="1"/>
    <col min="776" max="776" width="1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54296875" style="1" customWidth="1"/>
    <col min="1026" max="1026" width="17.1796875" style="1" customWidth="1"/>
    <col min="1027" max="1027" width="12.26953125" style="1" customWidth="1"/>
    <col min="1028" max="1028" width="11.26953125" style="1" customWidth="1"/>
    <col min="1029" max="1029" width="11" style="1" customWidth="1"/>
    <col min="1030" max="1030" width="14.7265625" style="1" customWidth="1"/>
    <col min="1031" max="1031" width="15.453125" style="1" customWidth="1"/>
    <col min="1032" max="1032" width="1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54296875" style="1" customWidth="1"/>
    <col min="1282" max="1282" width="17.1796875" style="1" customWidth="1"/>
    <col min="1283" max="1283" width="12.26953125" style="1" customWidth="1"/>
    <col min="1284" max="1284" width="11.26953125" style="1" customWidth="1"/>
    <col min="1285" max="1285" width="11" style="1" customWidth="1"/>
    <col min="1286" max="1286" width="14.7265625" style="1" customWidth="1"/>
    <col min="1287" max="1287" width="15.453125" style="1" customWidth="1"/>
    <col min="1288" max="1288" width="1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54296875" style="1" customWidth="1"/>
    <col min="1538" max="1538" width="17.1796875" style="1" customWidth="1"/>
    <col min="1539" max="1539" width="12.26953125" style="1" customWidth="1"/>
    <col min="1540" max="1540" width="11.26953125" style="1" customWidth="1"/>
    <col min="1541" max="1541" width="11" style="1" customWidth="1"/>
    <col min="1542" max="1542" width="14.7265625" style="1" customWidth="1"/>
    <col min="1543" max="1543" width="15.453125" style="1" customWidth="1"/>
    <col min="1544" max="1544" width="1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54296875" style="1" customWidth="1"/>
    <col min="1794" max="1794" width="17.1796875" style="1" customWidth="1"/>
    <col min="1795" max="1795" width="12.26953125" style="1" customWidth="1"/>
    <col min="1796" max="1796" width="11.26953125" style="1" customWidth="1"/>
    <col min="1797" max="1797" width="11" style="1" customWidth="1"/>
    <col min="1798" max="1798" width="14.7265625" style="1" customWidth="1"/>
    <col min="1799" max="1799" width="15.453125" style="1" customWidth="1"/>
    <col min="1800" max="1800" width="1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54296875" style="1" customWidth="1"/>
    <col min="2050" max="2050" width="17.1796875" style="1" customWidth="1"/>
    <col min="2051" max="2051" width="12.26953125" style="1" customWidth="1"/>
    <col min="2052" max="2052" width="11.26953125" style="1" customWidth="1"/>
    <col min="2053" max="2053" width="11" style="1" customWidth="1"/>
    <col min="2054" max="2054" width="14.7265625" style="1" customWidth="1"/>
    <col min="2055" max="2055" width="15.453125" style="1" customWidth="1"/>
    <col min="2056" max="2056" width="1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54296875" style="1" customWidth="1"/>
    <col min="2306" max="2306" width="17.1796875" style="1" customWidth="1"/>
    <col min="2307" max="2307" width="12.26953125" style="1" customWidth="1"/>
    <col min="2308" max="2308" width="11.26953125" style="1" customWidth="1"/>
    <col min="2309" max="2309" width="11" style="1" customWidth="1"/>
    <col min="2310" max="2310" width="14.7265625" style="1" customWidth="1"/>
    <col min="2311" max="2311" width="15.453125" style="1" customWidth="1"/>
    <col min="2312" max="2312" width="1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54296875" style="1" customWidth="1"/>
    <col min="2562" max="2562" width="17.1796875" style="1" customWidth="1"/>
    <col min="2563" max="2563" width="12.26953125" style="1" customWidth="1"/>
    <col min="2564" max="2564" width="11.26953125" style="1" customWidth="1"/>
    <col min="2565" max="2565" width="11" style="1" customWidth="1"/>
    <col min="2566" max="2566" width="14.7265625" style="1" customWidth="1"/>
    <col min="2567" max="2567" width="15.453125" style="1" customWidth="1"/>
    <col min="2568" max="2568" width="1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54296875" style="1" customWidth="1"/>
    <col min="2818" max="2818" width="17.1796875" style="1" customWidth="1"/>
    <col min="2819" max="2819" width="12.26953125" style="1" customWidth="1"/>
    <col min="2820" max="2820" width="11.26953125" style="1" customWidth="1"/>
    <col min="2821" max="2821" width="11" style="1" customWidth="1"/>
    <col min="2822" max="2822" width="14.7265625" style="1" customWidth="1"/>
    <col min="2823" max="2823" width="15.453125" style="1" customWidth="1"/>
    <col min="2824" max="2824" width="1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54296875" style="1" customWidth="1"/>
    <col min="3074" max="3074" width="17.1796875" style="1" customWidth="1"/>
    <col min="3075" max="3075" width="12.26953125" style="1" customWidth="1"/>
    <col min="3076" max="3076" width="11.26953125" style="1" customWidth="1"/>
    <col min="3077" max="3077" width="11" style="1" customWidth="1"/>
    <col min="3078" max="3078" width="14.7265625" style="1" customWidth="1"/>
    <col min="3079" max="3079" width="15.453125" style="1" customWidth="1"/>
    <col min="3080" max="3080" width="1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54296875" style="1" customWidth="1"/>
    <col min="3330" max="3330" width="17.1796875" style="1" customWidth="1"/>
    <col min="3331" max="3331" width="12.26953125" style="1" customWidth="1"/>
    <col min="3332" max="3332" width="11.26953125" style="1" customWidth="1"/>
    <col min="3333" max="3333" width="11" style="1" customWidth="1"/>
    <col min="3334" max="3334" width="14.7265625" style="1" customWidth="1"/>
    <col min="3335" max="3335" width="15.453125" style="1" customWidth="1"/>
    <col min="3336" max="3336" width="1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54296875" style="1" customWidth="1"/>
    <col min="3586" max="3586" width="17.1796875" style="1" customWidth="1"/>
    <col min="3587" max="3587" width="12.26953125" style="1" customWidth="1"/>
    <col min="3588" max="3588" width="11.26953125" style="1" customWidth="1"/>
    <col min="3589" max="3589" width="11" style="1" customWidth="1"/>
    <col min="3590" max="3590" width="14.7265625" style="1" customWidth="1"/>
    <col min="3591" max="3591" width="15.453125" style="1" customWidth="1"/>
    <col min="3592" max="3592" width="1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54296875" style="1" customWidth="1"/>
    <col min="3842" max="3842" width="17.1796875" style="1" customWidth="1"/>
    <col min="3843" max="3843" width="12.26953125" style="1" customWidth="1"/>
    <col min="3844" max="3844" width="11.26953125" style="1" customWidth="1"/>
    <col min="3845" max="3845" width="11" style="1" customWidth="1"/>
    <col min="3846" max="3846" width="14.7265625" style="1" customWidth="1"/>
    <col min="3847" max="3847" width="15.453125" style="1" customWidth="1"/>
    <col min="3848" max="3848" width="1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54296875" style="1" customWidth="1"/>
    <col min="4098" max="4098" width="17.1796875" style="1" customWidth="1"/>
    <col min="4099" max="4099" width="12.26953125" style="1" customWidth="1"/>
    <col min="4100" max="4100" width="11.26953125" style="1" customWidth="1"/>
    <col min="4101" max="4101" width="11" style="1" customWidth="1"/>
    <col min="4102" max="4102" width="14.7265625" style="1" customWidth="1"/>
    <col min="4103" max="4103" width="15.453125" style="1" customWidth="1"/>
    <col min="4104" max="4104" width="1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54296875" style="1" customWidth="1"/>
    <col min="4354" max="4354" width="17.1796875" style="1" customWidth="1"/>
    <col min="4355" max="4355" width="12.26953125" style="1" customWidth="1"/>
    <col min="4356" max="4356" width="11.26953125" style="1" customWidth="1"/>
    <col min="4357" max="4357" width="11" style="1" customWidth="1"/>
    <col min="4358" max="4358" width="14.7265625" style="1" customWidth="1"/>
    <col min="4359" max="4359" width="15.453125" style="1" customWidth="1"/>
    <col min="4360" max="4360" width="1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54296875" style="1" customWidth="1"/>
    <col min="4610" max="4610" width="17.1796875" style="1" customWidth="1"/>
    <col min="4611" max="4611" width="12.26953125" style="1" customWidth="1"/>
    <col min="4612" max="4612" width="11.26953125" style="1" customWidth="1"/>
    <col min="4613" max="4613" width="11" style="1" customWidth="1"/>
    <col min="4614" max="4614" width="14.7265625" style="1" customWidth="1"/>
    <col min="4615" max="4615" width="15.453125" style="1" customWidth="1"/>
    <col min="4616" max="4616" width="1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54296875" style="1" customWidth="1"/>
    <col min="4866" max="4866" width="17.1796875" style="1" customWidth="1"/>
    <col min="4867" max="4867" width="12.26953125" style="1" customWidth="1"/>
    <col min="4868" max="4868" width="11.26953125" style="1" customWidth="1"/>
    <col min="4869" max="4869" width="11" style="1" customWidth="1"/>
    <col min="4870" max="4870" width="14.7265625" style="1" customWidth="1"/>
    <col min="4871" max="4871" width="15.453125" style="1" customWidth="1"/>
    <col min="4872" max="4872" width="1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54296875" style="1" customWidth="1"/>
    <col min="5122" max="5122" width="17.1796875" style="1" customWidth="1"/>
    <col min="5123" max="5123" width="12.26953125" style="1" customWidth="1"/>
    <col min="5124" max="5124" width="11.26953125" style="1" customWidth="1"/>
    <col min="5125" max="5125" width="11" style="1" customWidth="1"/>
    <col min="5126" max="5126" width="14.7265625" style="1" customWidth="1"/>
    <col min="5127" max="5127" width="15.453125" style="1" customWidth="1"/>
    <col min="5128" max="5128" width="1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54296875" style="1" customWidth="1"/>
    <col min="5378" max="5378" width="17.1796875" style="1" customWidth="1"/>
    <col min="5379" max="5379" width="12.26953125" style="1" customWidth="1"/>
    <col min="5380" max="5380" width="11.26953125" style="1" customWidth="1"/>
    <col min="5381" max="5381" width="11" style="1" customWidth="1"/>
    <col min="5382" max="5382" width="14.7265625" style="1" customWidth="1"/>
    <col min="5383" max="5383" width="15.453125" style="1" customWidth="1"/>
    <col min="5384" max="5384" width="1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54296875" style="1" customWidth="1"/>
    <col min="5634" max="5634" width="17.1796875" style="1" customWidth="1"/>
    <col min="5635" max="5635" width="12.26953125" style="1" customWidth="1"/>
    <col min="5636" max="5636" width="11.26953125" style="1" customWidth="1"/>
    <col min="5637" max="5637" width="11" style="1" customWidth="1"/>
    <col min="5638" max="5638" width="14.7265625" style="1" customWidth="1"/>
    <col min="5639" max="5639" width="15.453125" style="1" customWidth="1"/>
    <col min="5640" max="5640" width="1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54296875" style="1" customWidth="1"/>
    <col min="5890" max="5890" width="17.1796875" style="1" customWidth="1"/>
    <col min="5891" max="5891" width="12.26953125" style="1" customWidth="1"/>
    <col min="5892" max="5892" width="11.26953125" style="1" customWidth="1"/>
    <col min="5893" max="5893" width="11" style="1" customWidth="1"/>
    <col min="5894" max="5894" width="14.7265625" style="1" customWidth="1"/>
    <col min="5895" max="5895" width="15.453125" style="1" customWidth="1"/>
    <col min="5896" max="5896" width="1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54296875" style="1" customWidth="1"/>
    <col min="6146" max="6146" width="17.1796875" style="1" customWidth="1"/>
    <col min="6147" max="6147" width="12.26953125" style="1" customWidth="1"/>
    <col min="6148" max="6148" width="11.26953125" style="1" customWidth="1"/>
    <col min="6149" max="6149" width="11" style="1" customWidth="1"/>
    <col min="6150" max="6150" width="14.7265625" style="1" customWidth="1"/>
    <col min="6151" max="6151" width="15.453125" style="1" customWidth="1"/>
    <col min="6152" max="6152" width="1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54296875" style="1" customWidth="1"/>
    <col min="6402" max="6402" width="17.1796875" style="1" customWidth="1"/>
    <col min="6403" max="6403" width="12.26953125" style="1" customWidth="1"/>
    <col min="6404" max="6404" width="11.26953125" style="1" customWidth="1"/>
    <col min="6405" max="6405" width="11" style="1" customWidth="1"/>
    <col min="6406" max="6406" width="14.7265625" style="1" customWidth="1"/>
    <col min="6407" max="6407" width="15.453125" style="1" customWidth="1"/>
    <col min="6408" max="6408" width="1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54296875" style="1" customWidth="1"/>
    <col min="6658" max="6658" width="17.1796875" style="1" customWidth="1"/>
    <col min="6659" max="6659" width="12.26953125" style="1" customWidth="1"/>
    <col min="6660" max="6660" width="11.26953125" style="1" customWidth="1"/>
    <col min="6661" max="6661" width="11" style="1" customWidth="1"/>
    <col min="6662" max="6662" width="14.7265625" style="1" customWidth="1"/>
    <col min="6663" max="6663" width="15.453125" style="1" customWidth="1"/>
    <col min="6664" max="6664" width="1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54296875" style="1" customWidth="1"/>
    <col min="6914" max="6914" width="17.1796875" style="1" customWidth="1"/>
    <col min="6915" max="6915" width="12.26953125" style="1" customWidth="1"/>
    <col min="6916" max="6916" width="11.26953125" style="1" customWidth="1"/>
    <col min="6917" max="6917" width="11" style="1" customWidth="1"/>
    <col min="6918" max="6918" width="14.7265625" style="1" customWidth="1"/>
    <col min="6919" max="6919" width="15.453125" style="1" customWidth="1"/>
    <col min="6920" max="6920" width="1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54296875" style="1" customWidth="1"/>
    <col min="7170" max="7170" width="17.1796875" style="1" customWidth="1"/>
    <col min="7171" max="7171" width="12.26953125" style="1" customWidth="1"/>
    <col min="7172" max="7172" width="11.26953125" style="1" customWidth="1"/>
    <col min="7173" max="7173" width="11" style="1" customWidth="1"/>
    <col min="7174" max="7174" width="14.7265625" style="1" customWidth="1"/>
    <col min="7175" max="7175" width="15.453125" style="1" customWidth="1"/>
    <col min="7176" max="7176" width="1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54296875" style="1" customWidth="1"/>
    <col min="7426" max="7426" width="17.1796875" style="1" customWidth="1"/>
    <col min="7427" max="7427" width="12.26953125" style="1" customWidth="1"/>
    <col min="7428" max="7428" width="11.26953125" style="1" customWidth="1"/>
    <col min="7429" max="7429" width="11" style="1" customWidth="1"/>
    <col min="7430" max="7430" width="14.7265625" style="1" customWidth="1"/>
    <col min="7431" max="7431" width="15.453125" style="1" customWidth="1"/>
    <col min="7432" max="7432" width="1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54296875" style="1" customWidth="1"/>
    <col min="7682" max="7682" width="17.1796875" style="1" customWidth="1"/>
    <col min="7683" max="7683" width="12.26953125" style="1" customWidth="1"/>
    <col min="7684" max="7684" width="11.26953125" style="1" customWidth="1"/>
    <col min="7685" max="7685" width="11" style="1" customWidth="1"/>
    <col min="7686" max="7686" width="14.7265625" style="1" customWidth="1"/>
    <col min="7687" max="7687" width="15.453125" style="1" customWidth="1"/>
    <col min="7688" max="7688" width="1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54296875" style="1" customWidth="1"/>
    <col min="7938" max="7938" width="17.1796875" style="1" customWidth="1"/>
    <col min="7939" max="7939" width="12.26953125" style="1" customWidth="1"/>
    <col min="7940" max="7940" width="11.26953125" style="1" customWidth="1"/>
    <col min="7941" max="7941" width="11" style="1" customWidth="1"/>
    <col min="7942" max="7942" width="14.7265625" style="1" customWidth="1"/>
    <col min="7943" max="7943" width="15.453125" style="1" customWidth="1"/>
    <col min="7944" max="7944" width="1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54296875" style="1" customWidth="1"/>
    <col min="8194" max="8194" width="17.1796875" style="1" customWidth="1"/>
    <col min="8195" max="8195" width="12.26953125" style="1" customWidth="1"/>
    <col min="8196" max="8196" width="11.26953125" style="1" customWidth="1"/>
    <col min="8197" max="8197" width="11" style="1" customWidth="1"/>
    <col min="8198" max="8198" width="14.7265625" style="1" customWidth="1"/>
    <col min="8199" max="8199" width="15.453125" style="1" customWidth="1"/>
    <col min="8200" max="8200" width="1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54296875" style="1" customWidth="1"/>
    <col min="8450" max="8450" width="17.1796875" style="1" customWidth="1"/>
    <col min="8451" max="8451" width="12.26953125" style="1" customWidth="1"/>
    <col min="8452" max="8452" width="11.26953125" style="1" customWidth="1"/>
    <col min="8453" max="8453" width="11" style="1" customWidth="1"/>
    <col min="8454" max="8454" width="14.7265625" style="1" customWidth="1"/>
    <col min="8455" max="8455" width="15.453125" style="1" customWidth="1"/>
    <col min="8456" max="8456" width="1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54296875" style="1" customWidth="1"/>
    <col min="8706" max="8706" width="17.1796875" style="1" customWidth="1"/>
    <col min="8707" max="8707" width="12.26953125" style="1" customWidth="1"/>
    <col min="8708" max="8708" width="11.26953125" style="1" customWidth="1"/>
    <col min="8709" max="8709" width="11" style="1" customWidth="1"/>
    <col min="8710" max="8710" width="14.7265625" style="1" customWidth="1"/>
    <col min="8711" max="8711" width="15.453125" style="1" customWidth="1"/>
    <col min="8712" max="8712" width="1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54296875" style="1" customWidth="1"/>
    <col min="8962" max="8962" width="17.1796875" style="1" customWidth="1"/>
    <col min="8963" max="8963" width="12.26953125" style="1" customWidth="1"/>
    <col min="8964" max="8964" width="11.26953125" style="1" customWidth="1"/>
    <col min="8965" max="8965" width="11" style="1" customWidth="1"/>
    <col min="8966" max="8966" width="14.7265625" style="1" customWidth="1"/>
    <col min="8967" max="8967" width="15.453125" style="1" customWidth="1"/>
    <col min="8968" max="8968" width="1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54296875" style="1" customWidth="1"/>
    <col min="9218" max="9218" width="17.1796875" style="1" customWidth="1"/>
    <col min="9219" max="9219" width="12.26953125" style="1" customWidth="1"/>
    <col min="9220" max="9220" width="11.26953125" style="1" customWidth="1"/>
    <col min="9221" max="9221" width="11" style="1" customWidth="1"/>
    <col min="9222" max="9222" width="14.7265625" style="1" customWidth="1"/>
    <col min="9223" max="9223" width="15.453125" style="1" customWidth="1"/>
    <col min="9224" max="9224" width="1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54296875" style="1" customWidth="1"/>
    <col min="9474" max="9474" width="17.1796875" style="1" customWidth="1"/>
    <col min="9475" max="9475" width="12.26953125" style="1" customWidth="1"/>
    <col min="9476" max="9476" width="11.26953125" style="1" customWidth="1"/>
    <col min="9477" max="9477" width="11" style="1" customWidth="1"/>
    <col min="9478" max="9478" width="14.7265625" style="1" customWidth="1"/>
    <col min="9479" max="9479" width="15.453125" style="1" customWidth="1"/>
    <col min="9480" max="9480" width="1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54296875" style="1" customWidth="1"/>
    <col min="9730" max="9730" width="17.1796875" style="1" customWidth="1"/>
    <col min="9731" max="9731" width="12.26953125" style="1" customWidth="1"/>
    <col min="9732" max="9732" width="11.26953125" style="1" customWidth="1"/>
    <col min="9733" max="9733" width="11" style="1" customWidth="1"/>
    <col min="9734" max="9734" width="14.7265625" style="1" customWidth="1"/>
    <col min="9735" max="9735" width="15.453125" style="1" customWidth="1"/>
    <col min="9736" max="9736" width="1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54296875" style="1" customWidth="1"/>
    <col min="9986" max="9986" width="17.1796875" style="1" customWidth="1"/>
    <col min="9987" max="9987" width="12.26953125" style="1" customWidth="1"/>
    <col min="9988" max="9988" width="11.26953125" style="1" customWidth="1"/>
    <col min="9989" max="9989" width="11" style="1" customWidth="1"/>
    <col min="9990" max="9990" width="14.7265625" style="1" customWidth="1"/>
    <col min="9991" max="9991" width="15.453125" style="1" customWidth="1"/>
    <col min="9992" max="9992" width="1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54296875" style="1" customWidth="1"/>
    <col min="10242" max="10242" width="17.1796875" style="1" customWidth="1"/>
    <col min="10243" max="10243" width="12.26953125" style="1" customWidth="1"/>
    <col min="10244" max="10244" width="11.26953125" style="1" customWidth="1"/>
    <col min="10245" max="10245" width="11" style="1" customWidth="1"/>
    <col min="10246" max="10246" width="14.7265625" style="1" customWidth="1"/>
    <col min="10247" max="10247" width="15.453125" style="1" customWidth="1"/>
    <col min="10248" max="10248" width="1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54296875" style="1" customWidth="1"/>
    <col min="10498" max="10498" width="17.1796875" style="1" customWidth="1"/>
    <col min="10499" max="10499" width="12.26953125" style="1" customWidth="1"/>
    <col min="10500" max="10500" width="11.26953125" style="1" customWidth="1"/>
    <col min="10501" max="10501" width="11" style="1" customWidth="1"/>
    <col min="10502" max="10502" width="14.7265625" style="1" customWidth="1"/>
    <col min="10503" max="10503" width="15.453125" style="1" customWidth="1"/>
    <col min="10504" max="10504" width="1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54296875" style="1" customWidth="1"/>
    <col min="10754" max="10754" width="17.1796875" style="1" customWidth="1"/>
    <col min="10755" max="10755" width="12.26953125" style="1" customWidth="1"/>
    <col min="10756" max="10756" width="11.26953125" style="1" customWidth="1"/>
    <col min="10757" max="10757" width="11" style="1" customWidth="1"/>
    <col min="10758" max="10758" width="14.7265625" style="1" customWidth="1"/>
    <col min="10759" max="10759" width="15.453125" style="1" customWidth="1"/>
    <col min="10760" max="10760" width="1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54296875" style="1" customWidth="1"/>
    <col min="11010" max="11010" width="17.1796875" style="1" customWidth="1"/>
    <col min="11011" max="11011" width="12.26953125" style="1" customWidth="1"/>
    <col min="11012" max="11012" width="11.26953125" style="1" customWidth="1"/>
    <col min="11013" max="11013" width="11" style="1" customWidth="1"/>
    <col min="11014" max="11014" width="14.7265625" style="1" customWidth="1"/>
    <col min="11015" max="11015" width="15.453125" style="1" customWidth="1"/>
    <col min="11016" max="11016" width="1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54296875" style="1" customWidth="1"/>
    <col min="11266" max="11266" width="17.1796875" style="1" customWidth="1"/>
    <col min="11267" max="11267" width="12.26953125" style="1" customWidth="1"/>
    <col min="11268" max="11268" width="11.26953125" style="1" customWidth="1"/>
    <col min="11269" max="11269" width="11" style="1" customWidth="1"/>
    <col min="11270" max="11270" width="14.7265625" style="1" customWidth="1"/>
    <col min="11271" max="11271" width="15.453125" style="1" customWidth="1"/>
    <col min="11272" max="11272" width="1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54296875" style="1" customWidth="1"/>
    <col min="11522" max="11522" width="17.1796875" style="1" customWidth="1"/>
    <col min="11523" max="11523" width="12.26953125" style="1" customWidth="1"/>
    <col min="11524" max="11524" width="11.26953125" style="1" customWidth="1"/>
    <col min="11525" max="11525" width="11" style="1" customWidth="1"/>
    <col min="11526" max="11526" width="14.7265625" style="1" customWidth="1"/>
    <col min="11527" max="11527" width="15.453125" style="1" customWidth="1"/>
    <col min="11528" max="11528" width="1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54296875" style="1" customWidth="1"/>
    <col min="11778" max="11778" width="17.1796875" style="1" customWidth="1"/>
    <col min="11779" max="11779" width="12.26953125" style="1" customWidth="1"/>
    <col min="11780" max="11780" width="11.26953125" style="1" customWidth="1"/>
    <col min="11781" max="11781" width="11" style="1" customWidth="1"/>
    <col min="11782" max="11782" width="14.7265625" style="1" customWidth="1"/>
    <col min="11783" max="11783" width="15.453125" style="1" customWidth="1"/>
    <col min="11784" max="11784" width="1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54296875" style="1" customWidth="1"/>
    <col min="12034" max="12034" width="17.1796875" style="1" customWidth="1"/>
    <col min="12035" max="12035" width="12.26953125" style="1" customWidth="1"/>
    <col min="12036" max="12036" width="11.26953125" style="1" customWidth="1"/>
    <col min="12037" max="12037" width="11" style="1" customWidth="1"/>
    <col min="12038" max="12038" width="14.7265625" style="1" customWidth="1"/>
    <col min="12039" max="12039" width="15.453125" style="1" customWidth="1"/>
    <col min="12040" max="12040" width="1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54296875" style="1" customWidth="1"/>
    <col min="12290" max="12290" width="17.1796875" style="1" customWidth="1"/>
    <col min="12291" max="12291" width="12.26953125" style="1" customWidth="1"/>
    <col min="12292" max="12292" width="11.26953125" style="1" customWidth="1"/>
    <col min="12293" max="12293" width="11" style="1" customWidth="1"/>
    <col min="12294" max="12294" width="14.7265625" style="1" customWidth="1"/>
    <col min="12295" max="12295" width="15.453125" style="1" customWidth="1"/>
    <col min="12296" max="12296" width="1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54296875" style="1" customWidth="1"/>
    <col min="12546" max="12546" width="17.1796875" style="1" customWidth="1"/>
    <col min="12547" max="12547" width="12.26953125" style="1" customWidth="1"/>
    <col min="12548" max="12548" width="11.26953125" style="1" customWidth="1"/>
    <col min="12549" max="12549" width="11" style="1" customWidth="1"/>
    <col min="12550" max="12550" width="14.7265625" style="1" customWidth="1"/>
    <col min="12551" max="12551" width="15.453125" style="1" customWidth="1"/>
    <col min="12552" max="12552" width="1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54296875" style="1" customWidth="1"/>
    <col min="12802" max="12802" width="17.1796875" style="1" customWidth="1"/>
    <col min="12803" max="12803" width="12.26953125" style="1" customWidth="1"/>
    <col min="12804" max="12804" width="11.26953125" style="1" customWidth="1"/>
    <col min="12805" max="12805" width="11" style="1" customWidth="1"/>
    <col min="12806" max="12806" width="14.7265625" style="1" customWidth="1"/>
    <col min="12807" max="12807" width="15.453125" style="1" customWidth="1"/>
    <col min="12808" max="12808" width="1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54296875" style="1" customWidth="1"/>
    <col min="13058" max="13058" width="17.1796875" style="1" customWidth="1"/>
    <col min="13059" max="13059" width="12.26953125" style="1" customWidth="1"/>
    <col min="13060" max="13060" width="11.26953125" style="1" customWidth="1"/>
    <col min="13061" max="13061" width="11" style="1" customWidth="1"/>
    <col min="13062" max="13062" width="14.7265625" style="1" customWidth="1"/>
    <col min="13063" max="13063" width="15.453125" style="1" customWidth="1"/>
    <col min="13064" max="13064" width="1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54296875" style="1" customWidth="1"/>
    <col min="13314" max="13314" width="17.1796875" style="1" customWidth="1"/>
    <col min="13315" max="13315" width="12.26953125" style="1" customWidth="1"/>
    <col min="13316" max="13316" width="11.26953125" style="1" customWidth="1"/>
    <col min="13317" max="13317" width="11" style="1" customWidth="1"/>
    <col min="13318" max="13318" width="14.7265625" style="1" customWidth="1"/>
    <col min="13319" max="13319" width="15.453125" style="1" customWidth="1"/>
    <col min="13320" max="13320" width="1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54296875" style="1" customWidth="1"/>
    <col min="13570" max="13570" width="17.1796875" style="1" customWidth="1"/>
    <col min="13571" max="13571" width="12.26953125" style="1" customWidth="1"/>
    <col min="13572" max="13572" width="11.26953125" style="1" customWidth="1"/>
    <col min="13573" max="13573" width="11" style="1" customWidth="1"/>
    <col min="13574" max="13574" width="14.7265625" style="1" customWidth="1"/>
    <col min="13575" max="13575" width="15.453125" style="1" customWidth="1"/>
    <col min="13576" max="13576" width="1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54296875" style="1" customWidth="1"/>
    <col min="13826" max="13826" width="17.1796875" style="1" customWidth="1"/>
    <col min="13827" max="13827" width="12.26953125" style="1" customWidth="1"/>
    <col min="13828" max="13828" width="11.26953125" style="1" customWidth="1"/>
    <col min="13829" max="13829" width="11" style="1" customWidth="1"/>
    <col min="13830" max="13830" width="14.7265625" style="1" customWidth="1"/>
    <col min="13831" max="13831" width="15.453125" style="1" customWidth="1"/>
    <col min="13832" max="13832" width="1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54296875" style="1" customWidth="1"/>
    <col min="14082" max="14082" width="17.1796875" style="1" customWidth="1"/>
    <col min="14083" max="14083" width="12.26953125" style="1" customWidth="1"/>
    <col min="14084" max="14084" width="11.26953125" style="1" customWidth="1"/>
    <col min="14085" max="14085" width="11" style="1" customWidth="1"/>
    <col min="14086" max="14086" width="14.7265625" style="1" customWidth="1"/>
    <col min="14087" max="14087" width="15.453125" style="1" customWidth="1"/>
    <col min="14088" max="14088" width="1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54296875" style="1" customWidth="1"/>
    <col min="14338" max="14338" width="17.1796875" style="1" customWidth="1"/>
    <col min="14339" max="14339" width="12.26953125" style="1" customWidth="1"/>
    <col min="14340" max="14340" width="11.26953125" style="1" customWidth="1"/>
    <col min="14341" max="14341" width="11" style="1" customWidth="1"/>
    <col min="14342" max="14342" width="14.7265625" style="1" customWidth="1"/>
    <col min="14343" max="14343" width="15.453125" style="1" customWidth="1"/>
    <col min="14344" max="14344" width="1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54296875" style="1" customWidth="1"/>
    <col min="14594" max="14594" width="17.1796875" style="1" customWidth="1"/>
    <col min="14595" max="14595" width="12.26953125" style="1" customWidth="1"/>
    <col min="14596" max="14596" width="11.26953125" style="1" customWidth="1"/>
    <col min="14597" max="14597" width="11" style="1" customWidth="1"/>
    <col min="14598" max="14598" width="14.7265625" style="1" customWidth="1"/>
    <col min="14599" max="14599" width="15.453125" style="1" customWidth="1"/>
    <col min="14600" max="14600" width="1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54296875" style="1" customWidth="1"/>
    <col min="14850" max="14850" width="17.1796875" style="1" customWidth="1"/>
    <col min="14851" max="14851" width="12.26953125" style="1" customWidth="1"/>
    <col min="14852" max="14852" width="11.26953125" style="1" customWidth="1"/>
    <col min="14853" max="14853" width="11" style="1" customWidth="1"/>
    <col min="14854" max="14854" width="14.7265625" style="1" customWidth="1"/>
    <col min="14855" max="14855" width="15.453125" style="1" customWidth="1"/>
    <col min="14856" max="14856" width="1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54296875" style="1" customWidth="1"/>
    <col min="15106" max="15106" width="17.1796875" style="1" customWidth="1"/>
    <col min="15107" max="15107" width="12.26953125" style="1" customWidth="1"/>
    <col min="15108" max="15108" width="11.26953125" style="1" customWidth="1"/>
    <col min="15109" max="15109" width="11" style="1" customWidth="1"/>
    <col min="15110" max="15110" width="14.7265625" style="1" customWidth="1"/>
    <col min="15111" max="15111" width="15.453125" style="1" customWidth="1"/>
    <col min="15112" max="15112" width="1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54296875" style="1" customWidth="1"/>
    <col min="15362" max="15362" width="17.1796875" style="1" customWidth="1"/>
    <col min="15363" max="15363" width="12.26953125" style="1" customWidth="1"/>
    <col min="15364" max="15364" width="11.26953125" style="1" customWidth="1"/>
    <col min="15365" max="15365" width="11" style="1" customWidth="1"/>
    <col min="15366" max="15366" width="14.7265625" style="1" customWidth="1"/>
    <col min="15367" max="15367" width="15.453125" style="1" customWidth="1"/>
    <col min="15368" max="15368" width="1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54296875" style="1" customWidth="1"/>
    <col min="15618" max="15618" width="17.1796875" style="1" customWidth="1"/>
    <col min="15619" max="15619" width="12.26953125" style="1" customWidth="1"/>
    <col min="15620" max="15620" width="11.26953125" style="1" customWidth="1"/>
    <col min="15621" max="15621" width="11" style="1" customWidth="1"/>
    <col min="15622" max="15622" width="14.7265625" style="1" customWidth="1"/>
    <col min="15623" max="15623" width="15.453125" style="1" customWidth="1"/>
    <col min="15624" max="15624" width="1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54296875" style="1" customWidth="1"/>
    <col min="15874" max="15874" width="17.1796875" style="1" customWidth="1"/>
    <col min="15875" max="15875" width="12.26953125" style="1" customWidth="1"/>
    <col min="15876" max="15876" width="11.26953125" style="1" customWidth="1"/>
    <col min="15877" max="15877" width="11" style="1" customWidth="1"/>
    <col min="15878" max="15878" width="14.7265625" style="1" customWidth="1"/>
    <col min="15879" max="15879" width="15.453125" style="1" customWidth="1"/>
    <col min="15880" max="15880" width="1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54296875" style="1" customWidth="1"/>
    <col min="16130" max="16130" width="17.1796875" style="1" customWidth="1"/>
    <col min="16131" max="16131" width="12.26953125" style="1" customWidth="1"/>
    <col min="16132" max="16132" width="11.26953125" style="1" customWidth="1"/>
    <col min="16133" max="16133" width="11" style="1" customWidth="1"/>
    <col min="16134" max="16134" width="14.7265625" style="1" customWidth="1"/>
    <col min="16135" max="16135" width="15.453125" style="1" customWidth="1"/>
    <col min="16136" max="16136" width="1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3" x14ac:dyDescent="0.3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3" ht="15" customHeight="1" x14ac:dyDescent="0.3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3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3" x14ac:dyDescent="0.3">
      <c r="A5" s="79" t="s">
        <v>47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3" x14ac:dyDescent="0.3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0" t="s">
        <v>77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3" ht="14.5" x14ac:dyDescent="0.35">
      <c r="A8" s="5" t="s">
        <v>6</v>
      </c>
      <c r="B8" s="6"/>
      <c r="C8" s="5" t="s">
        <v>93</v>
      </c>
      <c r="D8" s="6"/>
      <c r="E8" s="5" t="s">
        <v>8</v>
      </c>
      <c r="F8" s="7" t="s">
        <v>94</v>
      </c>
      <c r="G8" s="8"/>
      <c r="H8" s="9"/>
      <c r="I8" s="9"/>
      <c r="J8" s="5" t="s">
        <v>9</v>
      </c>
      <c r="K8" s="7" t="s">
        <v>95</v>
      </c>
    </row>
    <row r="9" spans="1:13" s="12" customFormat="1" ht="27.75" customHeight="1" x14ac:dyDescent="0.35">
      <c r="A9" s="81" t="s">
        <v>10</v>
      </c>
      <c r="B9" s="81"/>
      <c r="C9" s="82" t="s">
        <v>96</v>
      </c>
      <c r="D9" s="83"/>
      <c r="E9" s="10" t="s">
        <v>12</v>
      </c>
      <c r="F9" s="11"/>
      <c r="G9" s="84" t="s">
        <v>97</v>
      </c>
      <c r="H9" s="85"/>
      <c r="I9" s="85"/>
      <c r="J9" s="86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5" t="s">
        <v>23</v>
      </c>
      <c r="K10" s="15" t="s">
        <v>24</v>
      </c>
    </row>
    <row r="11" spans="1:13" x14ac:dyDescent="0.3">
      <c r="A11" s="16" t="s">
        <v>25</v>
      </c>
      <c r="B11" s="16" t="s">
        <v>26</v>
      </c>
      <c r="C11" s="16" t="s">
        <v>27</v>
      </c>
      <c r="D11" s="16" t="s">
        <v>28</v>
      </c>
      <c r="E11" s="16" t="s">
        <v>29</v>
      </c>
      <c r="F11" s="16" t="s">
        <v>30</v>
      </c>
      <c r="G11" s="16" t="s">
        <v>31</v>
      </c>
      <c r="H11" s="16" t="s">
        <v>32</v>
      </c>
      <c r="I11" s="16" t="s">
        <v>33</v>
      </c>
      <c r="J11" s="17" t="s">
        <v>34</v>
      </c>
      <c r="K11" s="17" t="s">
        <v>35</v>
      </c>
    </row>
    <row r="12" spans="1:13" ht="28" x14ac:dyDescent="0.3">
      <c r="A12" s="13">
        <v>1</v>
      </c>
      <c r="B12" s="18" t="s">
        <v>36</v>
      </c>
      <c r="C12" s="19">
        <v>262400000</v>
      </c>
      <c r="D12" s="20">
        <v>1070985.22</v>
      </c>
      <c r="E12" s="21">
        <v>2.887</v>
      </c>
      <c r="F12" s="13">
        <f>(C12*0.5)/12</f>
        <v>10933333.333333334</v>
      </c>
      <c r="G12" s="13">
        <f>D12*E12</f>
        <v>3091934.3301399997</v>
      </c>
      <c r="H12" s="13">
        <f>G12*(1/100)</f>
        <v>30919.343301399997</v>
      </c>
      <c r="I12" s="13">
        <f>G12-H12</f>
        <v>3061014.9868385997</v>
      </c>
      <c r="J12" s="13">
        <f>F12+I12</f>
        <v>13994348.320171934</v>
      </c>
      <c r="K12" s="13">
        <f>F12+G12</f>
        <v>14025267.663473334</v>
      </c>
    </row>
    <row r="13" spans="1:13" ht="15" customHeight="1" x14ac:dyDescent="0.3">
      <c r="A13" s="16"/>
      <c r="B13" s="22"/>
      <c r="C13" s="17"/>
      <c r="D13" s="23"/>
      <c r="E13" s="24"/>
      <c r="F13" s="22"/>
      <c r="G13" s="22"/>
      <c r="H13" s="22"/>
      <c r="I13" s="22"/>
      <c r="J13" s="23"/>
      <c r="K13" s="23"/>
    </row>
    <row r="14" spans="1:13" x14ac:dyDescent="0.3">
      <c r="A14" s="25"/>
      <c r="B14" s="26"/>
      <c r="C14" s="26"/>
      <c r="D14" s="27"/>
      <c r="E14" s="26"/>
      <c r="F14" s="28"/>
      <c r="G14" s="29"/>
      <c r="H14" s="29"/>
      <c r="I14" s="30"/>
      <c r="J14" s="31"/>
      <c r="K14" s="27"/>
      <c r="L14" s="32"/>
      <c r="M14" s="33"/>
    </row>
    <row r="15" spans="1:13" ht="18" customHeight="1" x14ac:dyDescent="0.3">
      <c r="A15" s="25"/>
      <c r="B15" s="26"/>
      <c r="C15" s="87" t="s">
        <v>37</v>
      </c>
      <c r="D15" s="87"/>
      <c r="E15" s="87"/>
      <c r="F15" s="35">
        <f>ROUND(J12,0)</f>
        <v>13994348</v>
      </c>
      <c r="G15" s="36"/>
      <c r="H15" s="4"/>
      <c r="I15" s="37"/>
      <c r="J15" s="27"/>
      <c r="K15" s="27"/>
    </row>
    <row r="16" spans="1:13" x14ac:dyDescent="0.3">
      <c r="A16" s="25"/>
      <c r="B16" s="26"/>
      <c r="C16" s="34"/>
      <c r="D16" s="34"/>
      <c r="E16" s="34"/>
      <c r="F16" s="38" t="s">
        <v>98</v>
      </c>
      <c r="G16" s="38"/>
      <c r="H16" s="4"/>
      <c r="I16" s="37"/>
      <c r="J16" s="27"/>
      <c r="K16" s="27"/>
      <c r="L16" s="1" t="s">
        <v>39</v>
      </c>
    </row>
    <row r="17" spans="1:11" ht="7.5" customHeight="1" x14ac:dyDescent="0.3">
      <c r="A17" s="25"/>
      <c r="B17" s="26"/>
      <c r="C17" s="39"/>
      <c r="D17" s="3"/>
      <c r="E17" s="40"/>
      <c r="F17" s="38"/>
      <c r="G17" s="38"/>
      <c r="H17" s="4"/>
      <c r="I17" s="37"/>
      <c r="J17" s="27"/>
      <c r="K17" s="27"/>
    </row>
    <row r="18" spans="1:11" ht="16.5" customHeight="1" x14ac:dyDescent="0.3">
      <c r="A18" s="25"/>
      <c r="B18" s="26"/>
      <c r="C18" s="87" t="s">
        <v>40</v>
      </c>
      <c r="D18" s="87"/>
      <c r="E18" s="87"/>
      <c r="F18" s="35">
        <f>ROUND(K12,0)</f>
        <v>14025268</v>
      </c>
      <c r="G18" s="36"/>
      <c r="H18" s="4"/>
      <c r="I18" s="37"/>
      <c r="J18" s="27"/>
      <c r="K18" s="27"/>
    </row>
    <row r="19" spans="1:11" x14ac:dyDescent="0.3">
      <c r="A19" s="25"/>
      <c r="B19" s="26"/>
      <c r="C19" s="26"/>
      <c r="D19" s="27"/>
      <c r="E19" s="26"/>
      <c r="F19" s="38" t="s">
        <v>99</v>
      </c>
      <c r="G19" s="38"/>
      <c r="H19" s="4"/>
      <c r="I19" s="37"/>
      <c r="J19" s="27"/>
      <c r="K19" s="27"/>
    </row>
    <row r="20" spans="1:11" x14ac:dyDescent="0.3">
      <c r="A20" s="25"/>
      <c r="B20" s="26"/>
      <c r="C20" s="26"/>
      <c r="D20" s="27"/>
      <c r="E20" s="26"/>
      <c r="F20" s="28"/>
      <c r="G20" s="29"/>
      <c r="H20" s="29"/>
      <c r="I20" s="30"/>
      <c r="J20" s="31"/>
      <c r="K20" s="27"/>
    </row>
    <row r="21" spans="1:11" ht="12.7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41"/>
      <c r="K21" s="4"/>
    </row>
    <row r="22" spans="1:11" x14ac:dyDescent="0.3">
      <c r="A22" s="30"/>
      <c r="B22" s="37"/>
      <c r="C22" s="37"/>
      <c r="D22" s="37"/>
      <c r="E22" s="37"/>
      <c r="F22" s="37"/>
      <c r="G22" s="3" t="s">
        <v>42</v>
      </c>
      <c r="H22" s="4"/>
      <c r="I22" s="4"/>
      <c r="J22" s="3"/>
      <c r="K22" s="4"/>
    </row>
    <row r="23" spans="1:1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4.75" customHeight="1" x14ac:dyDescent="0.3">
      <c r="A24" s="3"/>
      <c r="B24" s="3"/>
      <c r="C24" s="3"/>
      <c r="D24" s="3"/>
      <c r="E24" s="3"/>
      <c r="F24" s="3"/>
      <c r="G24" s="3" t="s">
        <v>43</v>
      </c>
      <c r="H24" s="3"/>
      <c r="I24" s="3"/>
      <c r="J24" s="3"/>
      <c r="K24" s="4"/>
    </row>
    <row r="25" spans="1:11" ht="13.5" customHeight="1" x14ac:dyDescent="0.3">
      <c r="A25" s="3"/>
      <c r="B25" s="3"/>
      <c r="C25" s="3"/>
      <c r="D25" s="3"/>
      <c r="E25" s="3"/>
      <c r="F25" s="3"/>
      <c r="G25" s="42"/>
      <c r="H25" s="76" t="s">
        <v>44</v>
      </c>
      <c r="I25" s="76"/>
      <c r="J25" s="76"/>
      <c r="K25" s="4"/>
    </row>
    <row r="26" spans="1:11" x14ac:dyDescent="0.3">
      <c r="A26" s="3"/>
      <c r="B26" s="3"/>
      <c r="C26" s="3"/>
      <c r="D26" s="3"/>
      <c r="E26" s="3"/>
      <c r="F26" s="3"/>
      <c r="G26" s="43"/>
      <c r="H26" s="43" t="s">
        <v>45</v>
      </c>
      <c r="I26" s="44"/>
      <c r="J26" s="43"/>
      <c r="K26" s="4"/>
    </row>
    <row r="27" spans="1:11" s="46" customFormat="1" ht="14.5" x14ac:dyDescent="0.35">
      <c r="A27" s="45" t="s">
        <v>85</v>
      </c>
      <c r="B27" s="45"/>
      <c r="C27" s="45"/>
      <c r="D27" s="45"/>
      <c r="E27" s="45"/>
      <c r="F27" s="45"/>
      <c r="G27" s="45"/>
      <c r="H27" s="45"/>
      <c r="I27" s="45"/>
      <c r="J27" s="45"/>
      <c r="K27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L12" sqref="L12:P15"/>
    </sheetView>
  </sheetViews>
  <sheetFormatPr defaultRowHeight="14" x14ac:dyDescent="0.3"/>
  <cols>
    <col min="1" max="1" width="5.54296875" style="1" customWidth="1"/>
    <col min="2" max="2" width="17.1796875" style="1" customWidth="1"/>
    <col min="3" max="3" width="12.26953125" style="1" customWidth="1"/>
    <col min="4" max="4" width="11.26953125" style="1" customWidth="1"/>
    <col min="5" max="5" width="11" style="1" customWidth="1"/>
    <col min="6" max="6" width="14.7265625" style="1" customWidth="1"/>
    <col min="7" max="7" width="15.453125" style="1" customWidth="1"/>
    <col min="8" max="8" width="1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54296875" style="1" customWidth="1"/>
    <col min="258" max="258" width="17.1796875" style="1" customWidth="1"/>
    <col min="259" max="259" width="12.26953125" style="1" customWidth="1"/>
    <col min="260" max="260" width="11.26953125" style="1" customWidth="1"/>
    <col min="261" max="261" width="11" style="1" customWidth="1"/>
    <col min="262" max="262" width="14.7265625" style="1" customWidth="1"/>
    <col min="263" max="263" width="15.453125" style="1" customWidth="1"/>
    <col min="264" max="264" width="1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54296875" style="1" customWidth="1"/>
    <col min="514" max="514" width="17.1796875" style="1" customWidth="1"/>
    <col min="515" max="515" width="12.26953125" style="1" customWidth="1"/>
    <col min="516" max="516" width="11.26953125" style="1" customWidth="1"/>
    <col min="517" max="517" width="11" style="1" customWidth="1"/>
    <col min="518" max="518" width="14.7265625" style="1" customWidth="1"/>
    <col min="519" max="519" width="15.453125" style="1" customWidth="1"/>
    <col min="520" max="520" width="1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54296875" style="1" customWidth="1"/>
    <col min="770" max="770" width="17.1796875" style="1" customWidth="1"/>
    <col min="771" max="771" width="12.26953125" style="1" customWidth="1"/>
    <col min="772" max="772" width="11.26953125" style="1" customWidth="1"/>
    <col min="773" max="773" width="11" style="1" customWidth="1"/>
    <col min="774" max="774" width="14.7265625" style="1" customWidth="1"/>
    <col min="775" max="775" width="15.453125" style="1" customWidth="1"/>
    <col min="776" max="776" width="1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54296875" style="1" customWidth="1"/>
    <col min="1026" max="1026" width="17.1796875" style="1" customWidth="1"/>
    <col min="1027" max="1027" width="12.26953125" style="1" customWidth="1"/>
    <col min="1028" max="1028" width="11.26953125" style="1" customWidth="1"/>
    <col min="1029" max="1029" width="11" style="1" customWidth="1"/>
    <col min="1030" max="1030" width="14.7265625" style="1" customWidth="1"/>
    <col min="1031" max="1031" width="15.453125" style="1" customWidth="1"/>
    <col min="1032" max="1032" width="1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54296875" style="1" customWidth="1"/>
    <col min="1282" max="1282" width="17.1796875" style="1" customWidth="1"/>
    <col min="1283" max="1283" width="12.26953125" style="1" customWidth="1"/>
    <col min="1284" max="1284" width="11.26953125" style="1" customWidth="1"/>
    <col min="1285" max="1285" width="11" style="1" customWidth="1"/>
    <col min="1286" max="1286" width="14.7265625" style="1" customWidth="1"/>
    <col min="1287" max="1287" width="15.453125" style="1" customWidth="1"/>
    <col min="1288" max="1288" width="1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54296875" style="1" customWidth="1"/>
    <col min="1538" max="1538" width="17.1796875" style="1" customWidth="1"/>
    <col min="1539" max="1539" width="12.26953125" style="1" customWidth="1"/>
    <col min="1540" max="1540" width="11.26953125" style="1" customWidth="1"/>
    <col min="1541" max="1541" width="11" style="1" customWidth="1"/>
    <col min="1542" max="1542" width="14.7265625" style="1" customWidth="1"/>
    <col min="1543" max="1543" width="15.453125" style="1" customWidth="1"/>
    <col min="1544" max="1544" width="1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54296875" style="1" customWidth="1"/>
    <col min="1794" max="1794" width="17.1796875" style="1" customWidth="1"/>
    <col min="1795" max="1795" width="12.26953125" style="1" customWidth="1"/>
    <col min="1796" max="1796" width="11.26953125" style="1" customWidth="1"/>
    <col min="1797" max="1797" width="11" style="1" customWidth="1"/>
    <col min="1798" max="1798" width="14.7265625" style="1" customWidth="1"/>
    <col min="1799" max="1799" width="15.453125" style="1" customWidth="1"/>
    <col min="1800" max="1800" width="1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54296875" style="1" customWidth="1"/>
    <col min="2050" max="2050" width="17.1796875" style="1" customWidth="1"/>
    <col min="2051" max="2051" width="12.26953125" style="1" customWidth="1"/>
    <col min="2052" max="2052" width="11.26953125" style="1" customWidth="1"/>
    <col min="2053" max="2053" width="11" style="1" customWidth="1"/>
    <col min="2054" max="2054" width="14.7265625" style="1" customWidth="1"/>
    <col min="2055" max="2055" width="15.453125" style="1" customWidth="1"/>
    <col min="2056" max="2056" width="1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54296875" style="1" customWidth="1"/>
    <col min="2306" max="2306" width="17.1796875" style="1" customWidth="1"/>
    <col min="2307" max="2307" width="12.26953125" style="1" customWidth="1"/>
    <col min="2308" max="2308" width="11.26953125" style="1" customWidth="1"/>
    <col min="2309" max="2309" width="11" style="1" customWidth="1"/>
    <col min="2310" max="2310" width="14.7265625" style="1" customWidth="1"/>
    <col min="2311" max="2311" width="15.453125" style="1" customWidth="1"/>
    <col min="2312" max="2312" width="1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54296875" style="1" customWidth="1"/>
    <col min="2562" max="2562" width="17.1796875" style="1" customWidth="1"/>
    <col min="2563" max="2563" width="12.26953125" style="1" customWidth="1"/>
    <col min="2564" max="2564" width="11.26953125" style="1" customWidth="1"/>
    <col min="2565" max="2565" width="11" style="1" customWidth="1"/>
    <col min="2566" max="2566" width="14.7265625" style="1" customWidth="1"/>
    <col min="2567" max="2567" width="15.453125" style="1" customWidth="1"/>
    <col min="2568" max="2568" width="1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54296875" style="1" customWidth="1"/>
    <col min="2818" max="2818" width="17.1796875" style="1" customWidth="1"/>
    <col min="2819" max="2819" width="12.26953125" style="1" customWidth="1"/>
    <col min="2820" max="2820" width="11.26953125" style="1" customWidth="1"/>
    <col min="2821" max="2821" width="11" style="1" customWidth="1"/>
    <col min="2822" max="2822" width="14.7265625" style="1" customWidth="1"/>
    <col min="2823" max="2823" width="15.453125" style="1" customWidth="1"/>
    <col min="2824" max="2824" width="1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54296875" style="1" customWidth="1"/>
    <col min="3074" max="3074" width="17.1796875" style="1" customWidth="1"/>
    <col min="3075" max="3075" width="12.26953125" style="1" customWidth="1"/>
    <col min="3076" max="3076" width="11.26953125" style="1" customWidth="1"/>
    <col min="3077" max="3077" width="11" style="1" customWidth="1"/>
    <col min="3078" max="3078" width="14.7265625" style="1" customWidth="1"/>
    <col min="3079" max="3079" width="15.453125" style="1" customWidth="1"/>
    <col min="3080" max="3080" width="1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54296875" style="1" customWidth="1"/>
    <col min="3330" max="3330" width="17.1796875" style="1" customWidth="1"/>
    <col min="3331" max="3331" width="12.26953125" style="1" customWidth="1"/>
    <col min="3332" max="3332" width="11.26953125" style="1" customWidth="1"/>
    <col min="3333" max="3333" width="11" style="1" customWidth="1"/>
    <col min="3334" max="3334" width="14.7265625" style="1" customWidth="1"/>
    <col min="3335" max="3335" width="15.453125" style="1" customWidth="1"/>
    <col min="3336" max="3336" width="1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54296875" style="1" customWidth="1"/>
    <col min="3586" max="3586" width="17.1796875" style="1" customWidth="1"/>
    <col min="3587" max="3587" width="12.26953125" style="1" customWidth="1"/>
    <col min="3588" max="3588" width="11.26953125" style="1" customWidth="1"/>
    <col min="3589" max="3589" width="11" style="1" customWidth="1"/>
    <col min="3590" max="3590" width="14.7265625" style="1" customWidth="1"/>
    <col min="3591" max="3591" width="15.453125" style="1" customWidth="1"/>
    <col min="3592" max="3592" width="1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54296875" style="1" customWidth="1"/>
    <col min="3842" max="3842" width="17.1796875" style="1" customWidth="1"/>
    <col min="3843" max="3843" width="12.26953125" style="1" customWidth="1"/>
    <col min="3844" max="3844" width="11.26953125" style="1" customWidth="1"/>
    <col min="3845" max="3845" width="11" style="1" customWidth="1"/>
    <col min="3846" max="3846" width="14.7265625" style="1" customWidth="1"/>
    <col min="3847" max="3847" width="15.453125" style="1" customWidth="1"/>
    <col min="3848" max="3848" width="1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54296875" style="1" customWidth="1"/>
    <col min="4098" max="4098" width="17.1796875" style="1" customWidth="1"/>
    <col min="4099" max="4099" width="12.26953125" style="1" customWidth="1"/>
    <col min="4100" max="4100" width="11.26953125" style="1" customWidth="1"/>
    <col min="4101" max="4101" width="11" style="1" customWidth="1"/>
    <col min="4102" max="4102" width="14.7265625" style="1" customWidth="1"/>
    <col min="4103" max="4103" width="15.453125" style="1" customWidth="1"/>
    <col min="4104" max="4104" width="1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54296875" style="1" customWidth="1"/>
    <col min="4354" max="4354" width="17.1796875" style="1" customWidth="1"/>
    <col min="4355" max="4355" width="12.26953125" style="1" customWidth="1"/>
    <col min="4356" max="4356" width="11.26953125" style="1" customWidth="1"/>
    <col min="4357" max="4357" width="11" style="1" customWidth="1"/>
    <col min="4358" max="4358" width="14.7265625" style="1" customWidth="1"/>
    <col min="4359" max="4359" width="15.453125" style="1" customWidth="1"/>
    <col min="4360" max="4360" width="1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54296875" style="1" customWidth="1"/>
    <col min="4610" max="4610" width="17.1796875" style="1" customWidth="1"/>
    <col min="4611" max="4611" width="12.26953125" style="1" customWidth="1"/>
    <col min="4612" max="4612" width="11.26953125" style="1" customWidth="1"/>
    <col min="4613" max="4613" width="11" style="1" customWidth="1"/>
    <col min="4614" max="4614" width="14.7265625" style="1" customWidth="1"/>
    <col min="4615" max="4615" width="15.453125" style="1" customWidth="1"/>
    <col min="4616" max="4616" width="1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54296875" style="1" customWidth="1"/>
    <col min="4866" max="4866" width="17.1796875" style="1" customWidth="1"/>
    <col min="4867" max="4867" width="12.26953125" style="1" customWidth="1"/>
    <col min="4868" max="4868" width="11.26953125" style="1" customWidth="1"/>
    <col min="4869" max="4869" width="11" style="1" customWidth="1"/>
    <col min="4870" max="4870" width="14.7265625" style="1" customWidth="1"/>
    <col min="4871" max="4871" width="15.453125" style="1" customWidth="1"/>
    <col min="4872" max="4872" width="1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54296875" style="1" customWidth="1"/>
    <col min="5122" max="5122" width="17.1796875" style="1" customWidth="1"/>
    <col min="5123" max="5123" width="12.26953125" style="1" customWidth="1"/>
    <col min="5124" max="5124" width="11.26953125" style="1" customWidth="1"/>
    <col min="5125" max="5125" width="11" style="1" customWidth="1"/>
    <col min="5126" max="5126" width="14.7265625" style="1" customWidth="1"/>
    <col min="5127" max="5127" width="15.453125" style="1" customWidth="1"/>
    <col min="5128" max="5128" width="1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54296875" style="1" customWidth="1"/>
    <col min="5378" max="5378" width="17.1796875" style="1" customWidth="1"/>
    <col min="5379" max="5379" width="12.26953125" style="1" customWidth="1"/>
    <col min="5380" max="5380" width="11.26953125" style="1" customWidth="1"/>
    <col min="5381" max="5381" width="11" style="1" customWidth="1"/>
    <col min="5382" max="5382" width="14.7265625" style="1" customWidth="1"/>
    <col min="5383" max="5383" width="15.453125" style="1" customWidth="1"/>
    <col min="5384" max="5384" width="1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54296875" style="1" customWidth="1"/>
    <col min="5634" max="5634" width="17.1796875" style="1" customWidth="1"/>
    <col min="5635" max="5635" width="12.26953125" style="1" customWidth="1"/>
    <col min="5636" max="5636" width="11.26953125" style="1" customWidth="1"/>
    <col min="5637" max="5637" width="11" style="1" customWidth="1"/>
    <col min="5638" max="5638" width="14.7265625" style="1" customWidth="1"/>
    <col min="5639" max="5639" width="15.453125" style="1" customWidth="1"/>
    <col min="5640" max="5640" width="1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54296875" style="1" customWidth="1"/>
    <col min="5890" max="5890" width="17.1796875" style="1" customWidth="1"/>
    <col min="5891" max="5891" width="12.26953125" style="1" customWidth="1"/>
    <col min="5892" max="5892" width="11.26953125" style="1" customWidth="1"/>
    <col min="5893" max="5893" width="11" style="1" customWidth="1"/>
    <col min="5894" max="5894" width="14.7265625" style="1" customWidth="1"/>
    <col min="5895" max="5895" width="15.453125" style="1" customWidth="1"/>
    <col min="5896" max="5896" width="1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54296875" style="1" customWidth="1"/>
    <col min="6146" max="6146" width="17.1796875" style="1" customWidth="1"/>
    <col min="6147" max="6147" width="12.26953125" style="1" customWidth="1"/>
    <col min="6148" max="6148" width="11.26953125" style="1" customWidth="1"/>
    <col min="6149" max="6149" width="11" style="1" customWidth="1"/>
    <col min="6150" max="6150" width="14.7265625" style="1" customWidth="1"/>
    <col min="6151" max="6151" width="15.453125" style="1" customWidth="1"/>
    <col min="6152" max="6152" width="1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54296875" style="1" customWidth="1"/>
    <col min="6402" max="6402" width="17.1796875" style="1" customWidth="1"/>
    <col min="6403" max="6403" width="12.26953125" style="1" customWidth="1"/>
    <col min="6404" max="6404" width="11.26953125" style="1" customWidth="1"/>
    <col min="6405" max="6405" width="11" style="1" customWidth="1"/>
    <col min="6406" max="6406" width="14.7265625" style="1" customWidth="1"/>
    <col min="6407" max="6407" width="15.453125" style="1" customWidth="1"/>
    <col min="6408" max="6408" width="1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54296875" style="1" customWidth="1"/>
    <col min="6658" max="6658" width="17.1796875" style="1" customWidth="1"/>
    <col min="6659" max="6659" width="12.26953125" style="1" customWidth="1"/>
    <col min="6660" max="6660" width="11.26953125" style="1" customWidth="1"/>
    <col min="6661" max="6661" width="11" style="1" customWidth="1"/>
    <col min="6662" max="6662" width="14.7265625" style="1" customWidth="1"/>
    <col min="6663" max="6663" width="15.453125" style="1" customWidth="1"/>
    <col min="6664" max="6664" width="1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54296875" style="1" customWidth="1"/>
    <col min="6914" max="6914" width="17.1796875" style="1" customWidth="1"/>
    <col min="6915" max="6915" width="12.26953125" style="1" customWidth="1"/>
    <col min="6916" max="6916" width="11.26953125" style="1" customWidth="1"/>
    <col min="6917" max="6917" width="11" style="1" customWidth="1"/>
    <col min="6918" max="6918" width="14.7265625" style="1" customWidth="1"/>
    <col min="6919" max="6919" width="15.453125" style="1" customWidth="1"/>
    <col min="6920" max="6920" width="1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54296875" style="1" customWidth="1"/>
    <col min="7170" max="7170" width="17.1796875" style="1" customWidth="1"/>
    <col min="7171" max="7171" width="12.26953125" style="1" customWidth="1"/>
    <col min="7172" max="7172" width="11.26953125" style="1" customWidth="1"/>
    <col min="7173" max="7173" width="11" style="1" customWidth="1"/>
    <col min="7174" max="7174" width="14.7265625" style="1" customWidth="1"/>
    <col min="7175" max="7175" width="15.453125" style="1" customWidth="1"/>
    <col min="7176" max="7176" width="1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54296875" style="1" customWidth="1"/>
    <col min="7426" max="7426" width="17.1796875" style="1" customWidth="1"/>
    <col min="7427" max="7427" width="12.26953125" style="1" customWidth="1"/>
    <col min="7428" max="7428" width="11.26953125" style="1" customWidth="1"/>
    <col min="7429" max="7429" width="11" style="1" customWidth="1"/>
    <col min="7430" max="7430" width="14.7265625" style="1" customWidth="1"/>
    <col min="7431" max="7431" width="15.453125" style="1" customWidth="1"/>
    <col min="7432" max="7432" width="1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54296875" style="1" customWidth="1"/>
    <col min="7682" max="7682" width="17.1796875" style="1" customWidth="1"/>
    <col min="7683" max="7683" width="12.26953125" style="1" customWidth="1"/>
    <col min="7684" max="7684" width="11.26953125" style="1" customWidth="1"/>
    <col min="7685" max="7685" width="11" style="1" customWidth="1"/>
    <col min="7686" max="7686" width="14.7265625" style="1" customWidth="1"/>
    <col min="7687" max="7687" width="15.453125" style="1" customWidth="1"/>
    <col min="7688" max="7688" width="1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54296875" style="1" customWidth="1"/>
    <col min="7938" max="7938" width="17.1796875" style="1" customWidth="1"/>
    <col min="7939" max="7939" width="12.26953125" style="1" customWidth="1"/>
    <col min="7940" max="7940" width="11.26953125" style="1" customWidth="1"/>
    <col min="7941" max="7941" width="11" style="1" customWidth="1"/>
    <col min="7942" max="7942" width="14.7265625" style="1" customWidth="1"/>
    <col min="7943" max="7943" width="15.453125" style="1" customWidth="1"/>
    <col min="7944" max="7944" width="1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54296875" style="1" customWidth="1"/>
    <col min="8194" max="8194" width="17.1796875" style="1" customWidth="1"/>
    <col min="8195" max="8195" width="12.26953125" style="1" customWidth="1"/>
    <col min="8196" max="8196" width="11.26953125" style="1" customWidth="1"/>
    <col min="8197" max="8197" width="11" style="1" customWidth="1"/>
    <col min="8198" max="8198" width="14.7265625" style="1" customWidth="1"/>
    <col min="8199" max="8199" width="15.453125" style="1" customWidth="1"/>
    <col min="8200" max="8200" width="1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54296875" style="1" customWidth="1"/>
    <col min="8450" max="8450" width="17.1796875" style="1" customWidth="1"/>
    <col min="8451" max="8451" width="12.26953125" style="1" customWidth="1"/>
    <col min="8452" max="8452" width="11.26953125" style="1" customWidth="1"/>
    <col min="8453" max="8453" width="11" style="1" customWidth="1"/>
    <col min="8454" max="8454" width="14.7265625" style="1" customWidth="1"/>
    <col min="8455" max="8455" width="15.453125" style="1" customWidth="1"/>
    <col min="8456" max="8456" width="1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54296875" style="1" customWidth="1"/>
    <col min="8706" max="8706" width="17.1796875" style="1" customWidth="1"/>
    <col min="8707" max="8707" width="12.26953125" style="1" customWidth="1"/>
    <col min="8708" max="8708" width="11.26953125" style="1" customWidth="1"/>
    <col min="8709" max="8709" width="11" style="1" customWidth="1"/>
    <col min="8710" max="8710" width="14.7265625" style="1" customWidth="1"/>
    <col min="8711" max="8711" width="15.453125" style="1" customWidth="1"/>
    <col min="8712" max="8712" width="1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54296875" style="1" customWidth="1"/>
    <col min="8962" max="8962" width="17.1796875" style="1" customWidth="1"/>
    <col min="8963" max="8963" width="12.26953125" style="1" customWidth="1"/>
    <col min="8964" max="8964" width="11.26953125" style="1" customWidth="1"/>
    <col min="8965" max="8965" width="11" style="1" customWidth="1"/>
    <col min="8966" max="8966" width="14.7265625" style="1" customWidth="1"/>
    <col min="8967" max="8967" width="15.453125" style="1" customWidth="1"/>
    <col min="8968" max="8968" width="1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54296875" style="1" customWidth="1"/>
    <col min="9218" max="9218" width="17.1796875" style="1" customWidth="1"/>
    <col min="9219" max="9219" width="12.26953125" style="1" customWidth="1"/>
    <col min="9220" max="9220" width="11.26953125" style="1" customWidth="1"/>
    <col min="9221" max="9221" width="11" style="1" customWidth="1"/>
    <col min="9222" max="9222" width="14.7265625" style="1" customWidth="1"/>
    <col min="9223" max="9223" width="15.453125" style="1" customWidth="1"/>
    <col min="9224" max="9224" width="1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54296875" style="1" customWidth="1"/>
    <col min="9474" max="9474" width="17.1796875" style="1" customWidth="1"/>
    <col min="9475" max="9475" width="12.26953125" style="1" customWidth="1"/>
    <col min="9476" max="9476" width="11.26953125" style="1" customWidth="1"/>
    <col min="9477" max="9477" width="11" style="1" customWidth="1"/>
    <col min="9478" max="9478" width="14.7265625" style="1" customWidth="1"/>
    <col min="9479" max="9479" width="15.453125" style="1" customWidth="1"/>
    <col min="9480" max="9480" width="1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54296875" style="1" customWidth="1"/>
    <col min="9730" max="9730" width="17.1796875" style="1" customWidth="1"/>
    <col min="9731" max="9731" width="12.26953125" style="1" customWidth="1"/>
    <col min="9732" max="9732" width="11.26953125" style="1" customWidth="1"/>
    <col min="9733" max="9733" width="11" style="1" customWidth="1"/>
    <col min="9734" max="9734" width="14.7265625" style="1" customWidth="1"/>
    <col min="9735" max="9735" width="15.453125" style="1" customWidth="1"/>
    <col min="9736" max="9736" width="1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54296875" style="1" customWidth="1"/>
    <col min="9986" max="9986" width="17.1796875" style="1" customWidth="1"/>
    <col min="9987" max="9987" width="12.26953125" style="1" customWidth="1"/>
    <col min="9988" max="9988" width="11.26953125" style="1" customWidth="1"/>
    <col min="9989" max="9989" width="11" style="1" customWidth="1"/>
    <col min="9990" max="9990" width="14.7265625" style="1" customWidth="1"/>
    <col min="9991" max="9991" width="15.453125" style="1" customWidth="1"/>
    <col min="9992" max="9992" width="1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54296875" style="1" customWidth="1"/>
    <col min="10242" max="10242" width="17.1796875" style="1" customWidth="1"/>
    <col min="10243" max="10243" width="12.26953125" style="1" customWidth="1"/>
    <col min="10244" max="10244" width="11.26953125" style="1" customWidth="1"/>
    <col min="10245" max="10245" width="11" style="1" customWidth="1"/>
    <col min="10246" max="10246" width="14.7265625" style="1" customWidth="1"/>
    <col min="10247" max="10247" width="15.453125" style="1" customWidth="1"/>
    <col min="10248" max="10248" width="1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54296875" style="1" customWidth="1"/>
    <col min="10498" max="10498" width="17.1796875" style="1" customWidth="1"/>
    <col min="10499" max="10499" width="12.26953125" style="1" customWidth="1"/>
    <col min="10500" max="10500" width="11.26953125" style="1" customWidth="1"/>
    <col min="10501" max="10501" width="11" style="1" customWidth="1"/>
    <col min="10502" max="10502" width="14.7265625" style="1" customWidth="1"/>
    <col min="10503" max="10503" width="15.453125" style="1" customWidth="1"/>
    <col min="10504" max="10504" width="1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54296875" style="1" customWidth="1"/>
    <col min="10754" max="10754" width="17.1796875" style="1" customWidth="1"/>
    <col min="10755" max="10755" width="12.26953125" style="1" customWidth="1"/>
    <col min="10756" max="10756" width="11.26953125" style="1" customWidth="1"/>
    <col min="10757" max="10757" width="11" style="1" customWidth="1"/>
    <col min="10758" max="10758" width="14.7265625" style="1" customWidth="1"/>
    <col min="10759" max="10759" width="15.453125" style="1" customWidth="1"/>
    <col min="10760" max="10760" width="1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54296875" style="1" customWidth="1"/>
    <col min="11010" max="11010" width="17.1796875" style="1" customWidth="1"/>
    <col min="11011" max="11011" width="12.26953125" style="1" customWidth="1"/>
    <col min="11012" max="11012" width="11.26953125" style="1" customWidth="1"/>
    <col min="11013" max="11013" width="11" style="1" customWidth="1"/>
    <col min="11014" max="11014" width="14.7265625" style="1" customWidth="1"/>
    <col min="11015" max="11015" width="15.453125" style="1" customWidth="1"/>
    <col min="11016" max="11016" width="1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54296875" style="1" customWidth="1"/>
    <col min="11266" max="11266" width="17.1796875" style="1" customWidth="1"/>
    <col min="11267" max="11267" width="12.26953125" style="1" customWidth="1"/>
    <col min="11268" max="11268" width="11.26953125" style="1" customWidth="1"/>
    <col min="11269" max="11269" width="11" style="1" customWidth="1"/>
    <col min="11270" max="11270" width="14.7265625" style="1" customWidth="1"/>
    <col min="11271" max="11271" width="15.453125" style="1" customWidth="1"/>
    <col min="11272" max="11272" width="1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54296875" style="1" customWidth="1"/>
    <col min="11522" max="11522" width="17.1796875" style="1" customWidth="1"/>
    <col min="11523" max="11523" width="12.26953125" style="1" customWidth="1"/>
    <col min="11524" max="11524" width="11.26953125" style="1" customWidth="1"/>
    <col min="11525" max="11525" width="11" style="1" customWidth="1"/>
    <col min="11526" max="11526" width="14.7265625" style="1" customWidth="1"/>
    <col min="11527" max="11527" width="15.453125" style="1" customWidth="1"/>
    <col min="11528" max="11528" width="1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54296875" style="1" customWidth="1"/>
    <col min="11778" max="11778" width="17.1796875" style="1" customWidth="1"/>
    <col min="11779" max="11779" width="12.26953125" style="1" customWidth="1"/>
    <col min="11780" max="11780" width="11.26953125" style="1" customWidth="1"/>
    <col min="11781" max="11781" width="11" style="1" customWidth="1"/>
    <col min="11782" max="11782" width="14.7265625" style="1" customWidth="1"/>
    <col min="11783" max="11783" width="15.453125" style="1" customWidth="1"/>
    <col min="11784" max="11784" width="1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54296875" style="1" customWidth="1"/>
    <col min="12034" max="12034" width="17.1796875" style="1" customWidth="1"/>
    <col min="12035" max="12035" width="12.26953125" style="1" customWidth="1"/>
    <col min="12036" max="12036" width="11.26953125" style="1" customWidth="1"/>
    <col min="12037" max="12037" width="11" style="1" customWidth="1"/>
    <col min="12038" max="12038" width="14.7265625" style="1" customWidth="1"/>
    <col min="12039" max="12039" width="15.453125" style="1" customWidth="1"/>
    <col min="12040" max="12040" width="1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54296875" style="1" customWidth="1"/>
    <col min="12290" max="12290" width="17.1796875" style="1" customWidth="1"/>
    <col min="12291" max="12291" width="12.26953125" style="1" customWidth="1"/>
    <col min="12292" max="12292" width="11.26953125" style="1" customWidth="1"/>
    <col min="12293" max="12293" width="11" style="1" customWidth="1"/>
    <col min="12294" max="12294" width="14.7265625" style="1" customWidth="1"/>
    <col min="12295" max="12295" width="15.453125" style="1" customWidth="1"/>
    <col min="12296" max="12296" width="1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54296875" style="1" customWidth="1"/>
    <col min="12546" max="12546" width="17.1796875" style="1" customWidth="1"/>
    <col min="12547" max="12547" width="12.26953125" style="1" customWidth="1"/>
    <col min="12548" max="12548" width="11.26953125" style="1" customWidth="1"/>
    <col min="12549" max="12549" width="11" style="1" customWidth="1"/>
    <col min="12550" max="12550" width="14.7265625" style="1" customWidth="1"/>
    <col min="12551" max="12551" width="15.453125" style="1" customWidth="1"/>
    <col min="12552" max="12552" width="1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54296875" style="1" customWidth="1"/>
    <col min="12802" max="12802" width="17.1796875" style="1" customWidth="1"/>
    <col min="12803" max="12803" width="12.26953125" style="1" customWidth="1"/>
    <col min="12804" max="12804" width="11.26953125" style="1" customWidth="1"/>
    <col min="12805" max="12805" width="11" style="1" customWidth="1"/>
    <col min="12806" max="12806" width="14.7265625" style="1" customWidth="1"/>
    <col min="12807" max="12807" width="15.453125" style="1" customWidth="1"/>
    <col min="12808" max="12808" width="1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54296875" style="1" customWidth="1"/>
    <col min="13058" max="13058" width="17.1796875" style="1" customWidth="1"/>
    <col min="13059" max="13059" width="12.26953125" style="1" customWidth="1"/>
    <col min="13060" max="13060" width="11.26953125" style="1" customWidth="1"/>
    <col min="13061" max="13061" width="11" style="1" customWidth="1"/>
    <col min="13062" max="13062" width="14.7265625" style="1" customWidth="1"/>
    <col min="13063" max="13063" width="15.453125" style="1" customWidth="1"/>
    <col min="13064" max="13064" width="1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54296875" style="1" customWidth="1"/>
    <col min="13314" max="13314" width="17.1796875" style="1" customWidth="1"/>
    <col min="13315" max="13315" width="12.26953125" style="1" customWidth="1"/>
    <col min="13316" max="13316" width="11.26953125" style="1" customWidth="1"/>
    <col min="13317" max="13317" width="11" style="1" customWidth="1"/>
    <col min="13318" max="13318" width="14.7265625" style="1" customWidth="1"/>
    <col min="13319" max="13319" width="15.453125" style="1" customWidth="1"/>
    <col min="13320" max="13320" width="1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54296875" style="1" customWidth="1"/>
    <col min="13570" max="13570" width="17.1796875" style="1" customWidth="1"/>
    <col min="13571" max="13571" width="12.26953125" style="1" customWidth="1"/>
    <col min="13572" max="13572" width="11.26953125" style="1" customWidth="1"/>
    <col min="13573" max="13573" width="11" style="1" customWidth="1"/>
    <col min="13574" max="13574" width="14.7265625" style="1" customWidth="1"/>
    <col min="13575" max="13575" width="15.453125" style="1" customWidth="1"/>
    <col min="13576" max="13576" width="1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54296875" style="1" customWidth="1"/>
    <col min="13826" max="13826" width="17.1796875" style="1" customWidth="1"/>
    <col min="13827" max="13827" width="12.26953125" style="1" customWidth="1"/>
    <col min="13828" max="13828" width="11.26953125" style="1" customWidth="1"/>
    <col min="13829" max="13829" width="11" style="1" customWidth="1"/>
    <col min="13830" max="13830" width="14.7265625" style="1" customWidth="1"/>
    <col min="13831" max="13831" width="15.453125" style="1" customWidth="1"/>
    <col min="13832" max="13832" width="1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54296875" style="1" customWidth="1"/>
    <col min="14082" max="14082" width="17.1796875" style="1" customWidth="1"/>
    <col min="14083" max="14083" width="12.26953125" style="1" customWidth="1"/>
    <col min="14084" max="14084" width="11.26953125" style="1" customWidth="1"/>
    <col min="14085" max="14085" width="11" style="1" customWidth="1"/>
    <col min="14086" max="14086" width="14.7265625" style="1" customWidth="1"/>
    <col min="14087" max="14087" width="15.453125" style="1" customWidth="1"/>
    <col min="14088" max="14088" width="1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54296875" style="1" customWidth="1"/>
    <col min="14338" max="14338" width="17.1796875" style="1" customWidth="1"/>
    <col min="14339" max="14339" width="12.26953125" style="1" customWidth="1"/>
    <col min="14340" max="14340" width="11.26953125" style="1" customWidth="1"/>
    <col min="14341" max="14341" width="11" style="1" customWidth="1"/>
    <col min="14342" max="14342" width="14.7265625" style="1" customWidth="1"/>
    <col min="14343" max="14343" width="15.453125" style="1" customWidth="1"/>
    <col min="14344" max="14344" width="1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54296875" style="1" customWidth="1"/>
    <col min="14594" max="14594" width="17.1796875" style="1" customWidth="1"/>
    <col min="14595" max="14595" width="12.26953125" style="1" customWidth="1"/>
    <col min="14596" max="14596" width="11.26953125" style="1" customWidth="1"/>
    <col min="14597" max="14597" width="11" style="1" customWidth="1"/>
    <col min="14598" max="14598" width="14.7265625" style="1" customWidth="1"/>
    <col min="14599" max="14599" width="15.453125" style="1" customWidth="1"/>
    <col min="14600" max="14600" width="1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54296875" style="1" customWidth="1"/>
    <col min="14850" max="14850" width="17.1796875" style="1" customWidth="1"/>
    <col min="14851" max="14851" width="12.26953125" style="1" customWidth="1"/>
    <col min="14852" max="14852" width="11.26953125" style="1" customWidth="1"/>
    <col min="14853" max="14853" width="11" style="1" customWidth="1"/>
    <col min="14854" max="14854" width="14.7265625" style="1" customWidth="1"/>
    <col min="14855" max="14855" width="15.453125" style="1" customWidth="1"/>
    <col min="14856" max="14856" width="1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54296875" style="1" customWidth="1"/>
    <col min="15106" max="15106" width="17.1796875" style="1" customWidth="1"/>
    <col min="15107" max="15107" width="12.26953125" style="1" customWidth="1"/>
    <col min="15108" max="15108" width="11.26953125" style="1" customWidth="1"/>
    <col min="15109" max="15109" width="11" style="1" customWidth="1"/>
    <col min="15110" max="15110" width="14.7265625" style="1" customWidth="1"/>
    <col min="15111" max="15111" width="15.453125" style="1" customWidth="1"/>
    <col min="15112" max="15112" width="1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54296875" style="1" customWidth="1"/>
    <col min="15362" max="15362" width="17.1796875" style="1" customWidth="1"/>
    <col min="15363" max="15363" width="12.26953125" style="1" customWidth="1"/>
    <col min="15364" max="15364" width="11.26953125" style="1" customWidth="1"/>
    <col min="15365" max="15365" width="11" style="1" customWidth="1"/>
    <col min="15366" max="15366" width="14.7265625" style="1" customWidth="1"/>
    <col min="15367" max="15367" width="15.453125" style="1" customWidth="1"/>
    <col min="15368" max="15368" width="1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54296875" style="1" customWidth="1"/>
    <col min="15618" max="15618" width="17.1796875" style="1" customWidth="1"/>
    <col min="15619" max="15619" width="12.26953125" style="1" customWidth="1"/>
    <col min="15620" max="15620" width="11.26953125" style="1" customWidth="1"/>
    <col min="15621" max="15621" width="11" style="1" customWidth="1"/>
    <col min="15622" max="15622" width="14.7265625" style="1" customWidth="1"/>
    <col min="15623" max="15623" width="15.453125" style="1" customWidth="1"/>
    <col min="15624" max="15624" width="1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54296875" style="1" customWidth="1"/>
    <col min="15874" max="15874" width="17.1796875" style="1" customWidth="1"/>
    <col min="15875" max="15875" width="12.26953125" style="1" customWidth="1"/>
    <col min="15876" max="15876" width="11.26953125" style="1" customWidth="1"/>
    <col min="15877" max="15877" width="11" style="1" customWidth="1"/>
    <col min="15878" max="15878" width="14.7265625" style="1" customWidth="1"/>
    <col min="15879" max="15879" width="15.453125" style="1" customWidth="1"/>
    <col min="15880" max="15880" width="1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54296875" style="1" customWidth="1"/>
    <col min="16130" max="16130" width="17.1796875" style="1" customWidth="1"/>
    <col min="16131" max="16131" width="12.26953125" style="1" customWidth="1"/>
    <col min="16132" max="16132" width="11.26953125" style="1" customWidth="1"/>
    <col min="16133" max="16133" width="11" style="1" customWidth="1"/>
    <col min="16134" max="16134" width="14.7265625" style="1" customWidth="1"/>
    <col min="16135" max="16135" width="15.453125" style="1" customWidth="1"/>
    <col min="16136" max="16136" width="1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3" x14ac:dyDescent="0.3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3" ht="15" customHeight="1" x14ac:dyDescent="0.3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3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3" x14ac:dyDescent="0.3">
      <c r="A5" s="79" t="s">
        <v>47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3" x14ac:dyDescent="0.3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0" t="s">
        <v>77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3" ht="14.5" x14ac:dyDescent="0.35">
      <c r="A8" s="5" t="s">
        <v>6</v>
      </c>
      <c r="B8" s="6"/>
      <c r="C8" s="5" t="s">
        <v>100</v>
      </c>
      <c r="D8" s="6"/>
      <c r="E8" s="5" t="s">
        <v>8</v>
      </c>
      <c r="F8" s="7" t="s">
        <v>101</v>
      </c>
      <c r="G8" s="8"/>
      <c r="H8" s="9"/>
      <c r="I8" s="9"/>
      <c r="J8" s="5" t="s">
        <v>9</v>
      </c>
      <c r="K8" s="7" t="s">
        <v>102</v>
      </c>
    </row>
    <row r="9" spans="1:13" s="12" customFormat="1" ht="27.75" customHeight="1" x14ac:dyDescent="0.35">
      <c r="A9" s="81" t="s">
        <v>10</v>
      </c>
      <c r="B9" s="81"/>
      <c r="C9" s="82" t="s">
        <v>103</v>
      </c>
      <c r="D9" s="83"/>
      <c r="E9" s="10" t="s">
        <v>12</v>
      </c>
      <c r="F9" s="11"/>
      <c r="G9" s="84" t="s">
        <v>104</v>
      </c>
      <c r="H9" s="85"/>
      <c r="I9" s="85"/>
      <c r="J9" s="86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5" t="s">
        <v>23</v>
      </c>
      <c r="K10" s="15" t="s">
        <v>24</v>
      </c>
    </row>
    <row r="11" spans="1:13" x14ac:dyDescent="0.3">
      <c r="A11" s="16" t="s">
        <v>25</v>
      </c>
      <c r="B11" s="16" t="s">
        <v>26</v>
      </c>
      <c r="C11" s="16" t="s">
        <v>27</v>
      </c>
      <c r="D11" s="16" t="s">
        <v>28</v>
      </c>
      <c r="E11" s="16" t="s">
        <v>29</v>
      </c>
      <c r="F11" s="16" t="s">
        <v>30</v>
      </c>
      <c r="G11" s="16" t="s">
        <v>31</v>
      </c>
      <c r="H11" s="16" t="s">
        <v>32</v>
      </c>
      <c r="I11" s="16" t="s">
        <v>33</v>
      </c>
      <c r="J11" s="17" t="s">
        <v>34</v>
      </c>
      <c r="K11" s="17" t="s">
        <v>35</v>
      </c>
    </row>
    <row r="12" spans="1:13" ht="28" x14ac:dyDescent="0.3">
      <c r="A12" s="13">
        <v>1</v>
      </c>
      <c r="B12" s="18" t="s">
        <v>36</v>
      </c>
      <c r="C12" s="19">
        <v>262400000</v>
      </c>
      <c r="D12" s="20">
        <v>3197387.87</v>
      </c>
      <c r="E12" s="21">
        <v>2.887</v>
      </c>
      <c r="F12" s="13">
        <f>(C12*0.5)/12</f>
        <v>10933333.333333334</v>
      </c>
      <c r="G12" s="13">
        <f>D12*E12</f>
        <v>9230858.7806899995</v>
      </c>
      <c r="H12" s="13">
        <f>G12*(1/100)</f>
        <v>92308.587806900003</v>
      </c>
      <c r="I12" s="13">
        <f>G12-H12</f>
        <v>9138550.1928831004</v>
      </c>
      <c r="J12" s="13">
        <f>F12+I12</f>
        <v>20071883.526216432</v>
      </c>
      <c r="K12" s="13">
        <f>F12+G12</f>
        <v>20164192.114023335</v>
      </c>
    </row>
    <row r="13" spans="1:13" ht="15" customHeight="1" x14ac:dyDescent="0.3">
      <c r="A13" s="16"/>
      <c r="B13" s="22"/>
      <c r="C13" s="17"/>
      <c r="D13" s="23"/>
      <c r="E13" s="24"/>
      <c r="F13" s="22"/>
      <c r="G13" s="22"/>
      <c r="H13" s="22"/>
      <c r="I13" s="22"/>
      <c r="J13" s="23"/>
      <c r="K13" s="23"/>
    </row>
    <row r="14" spans="1:13" x14ac:dyDescent="0.3">
      <c r="A14" s="25"/>
      <c r="B14" s="26"/>
      <c r="C14" s="26"/>
      <c r="D14" s="27"/>
      <c r="E14" s="26"/>
      <c r="F14" s="28"/>
      <c r="G14" s="29"/>
      <c r="H14" s="29"/>
      <c r="I14" s="30"/>
      <c r="J14" s="31"/>
      <c r="K14" s="27"/>
      <c r="L14" s="32"/>
      <c r="M14" s="33"/>
    </row>
    <row r="15" spans="1:13" ht="18" customHeight="1" x14ac:dyDescent="0.3">
      <c r="A15" s="25"/>
      <c r="B15" s="26"/>
      <c r="C15" s="87" t="s">
        <v>37</v>
      </c>
      <c r="D15" s="87"/>
      <c r="E15" s="87"/>
      <c r="F15" s="35">
        <f>ROUND(J12,0)</f>
        <v>20071884</v>
      </c>
      <c r="G15" s="36"/>
      <c r="H15" s="4"/>
      <c r="I15" s="37"/>
      <c r="J15" s="27"/>
      <c r="K15" s="27"/>
    </row>
    <row r="16" spans="1:13" x14ac:dyDescent="0.3">
      <c r="A16" s="25"/>
      <c r="B16" s="26"/>
      <c r="C16" s="34"/>
      <c r="D16" s="34"/>
      <c r="E16" s="34"/>
      <c r="F16" s="38" t="s">
        <v>105</v>
      </c>
      <c r="G16" s="38"/>
      <c r="H16" s="4"/>
      <c r="I16" s="37"/>
      <c r="J16" s="27"/>
      <c r="K16" s="27"/>
      <c r="L16" s="1" t="s">
        <v>39</v>
      </c>
    </row>
    <row r="17" spans="1:11" ht="7.5" customHeight="1" x14ac:dyDescent="0.3">
      <c r="A17" s="25"/>
      <c r="B17" s="26"/>
      <c r="C17" s="39"/>
      <c r="D17" s="3"/>
      <c r="E17" s="40"/>
      <c r="F17" s="38"/>
      <c r="G17" s="38"/>
      <c r="H17" s="4"/>
      <c r="I17" s="37"/>
      <c r="J17" s="27"/>
      <c r="K17" s="27"/>
    </row>
    <row r="18" spans="1:11" ht="16.5" customHeight="1" x14ac:dyDescent="0.3">
      <c r="A18" s="25"/>
      <c r="B18" s="26"/>
      <c r="C18" s="87" t="s">
        <v>40</v>
      </c>
      <c r="D18" s="87"/>
      <c r="E18" s="87"/>
      <c r="F18" s="35">
        <f>ROUND(K12,0)</f>
        <v>20164192</v>
      </c>
      <c r="G18" s="36"/>
      <c r="H18" s="4"/>
      <c r="I18" s="37"/>
      <c r="J18" s="27"/>
      <c r="K18" s="27"/>
    </row>
    <row r="19" spans="1:11" x14ac:dyDescent="0.3">
      <c r="A19" s="25"/>
      <c r="B19" s="26"/>
      <c r="C19" s="26"/>
      <c r="D19" s="27"/>
      <c r="E19" s="26"/>
      <c r="F19" s="38" t="s">
        <v>106</v>
      </c>
      <c r="G19" s="38"/>
      <c r="H19" s="4"/>
      <c r="I19" s="37"/>
      <c r="J19" s="27"/>
      <c r="K19" s="27"/>
    </row>
    <row r="20" spans="1:11" x14ac:dyDescent="0.3">
      <c r="A20" s="25"/>
      <c r="B20" s="26"/>
      <c r="C20" s="26"/>
      <c r="D20" s="27"/>
      <c r="E20" s="26"/>
      <c r="F20" s="28"/>
      <c r="G20" s="29"/>
      <c r="H20" s="29"/>
      <c r="I20" s="30"/>
      <c r="J20" s="31"/>
      <c r="K20" s="27"/>
    </row>
    <row r="21" spans="1:11" ht="12.7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41"/>
      <c r="K21" s="4"/>
    </row>
    <row r="22" spans="1:11" x14ac:dyDescent="0.3">
      <c r="A22" s="30"/>
      <c r="B22" s="37"/>
      <c r="C22" s="37"/>
      <c r="D22" s="37"/>
      <c r="E22" s="37"/>
      <c r="F22" s="37"/>
      <c r="G22" s="3" t="s">
        <v>42</v>
      </c>
      <c r="H22" s="4"/>
      <c r="I22" s="4"/>
      <c r="J22" s="3"/>
      <c r="K22" s="4"/>
    </row>
    <row r="23" spans="1:1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4.75" customHeight="1" x14ac:dyDescent="0.3">
      <c r="A24" s="3"/>
      <c r="B24" s="3"/>
      <c r="C24" s="3"/>
      <c r="D24" s="3"/>
      <c r="E24" s="3"/>
      <c r="F24" s="3"/>
      <c r="G24" s="3" t="s">
        <v>43</v>
      </c>
      <c r="H24" s="3"/>
      <c r="I24" s="3"/>
      <c r="J24" s="3"/>
      <c r="K24" s="4"/>
    </row>
    <row r="25" spans="1:11" ht="13.5" customHeight="1" x14ac:dyDescent="0.3">
      <c r="A25" s="3"/>
      <c r="B25" s="3"/>
      <c r="C25" s="3"/>
      <c r="D25" s="3"/>
      <c r="E25" s="3"/>
      <c r="F25" s="3"/>
      <c r="G25" s="42"/>
      <c r="H25" s="76" t="s">
        <v>44</v>
      </c>
      <c r="I25" s="76"/>
      <c r="J25" s="76"/>
      <c r="K25" s="4"/>
    </row>
    <row r="26" spans="1:11" x14ac:dyDescent="0.3">
      <c r="A26" s="3"/>
      <c r="B26" s="3"/>
      <c r="C26" s="3"/>
      <c r="D26" s="3"/>
      <c r="E26" s="3"/>
      <c r="F26" s="3"/>
      <c r="G26" s="43"/>
      <c r="H26" s="43" t="s">
        <v>45</v>
      </c>
      <c r="I26" s="44"/>
      <c r="J26" s="43"/>
      <c r="K26" s="4"/>
    </row>
    <row r="27" spans="1:11" s="46" customFormat="1" ht="14.5" x14ac:dyDescent="0.35">
      <c r="A27" s="45" t="s">
        <v>85</v>
      </c>
      <c r="B27" s="45"/>
      <c r="C27" s="45"/>
      <c r="D27" s="45"/>
      <c r="E27" s="45"/>
      <c r="F27" s="45"/>
      <c r="G27" s="45"/>
      <c r="H27" s="45"/>
      <c r="I27" s="45"/>
      <c r="J27" s="45"/>
      <c r="K27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L12" sqref="L12:O15"/>
    </sheetView>
  </sheetViews>
  <sheetFormatPr defaultRowHeight="14" x14ac:dyDescent="0.3"/>
  <cols>
    <col min="1" max="1" width="5.54296875" style="1" customWidth="1"/>
    <col min="2" max="2" width="17.1796875" style="1" customWidth="1"/>
    <col min="3" max="3" width="12.26953125" style="1" customWidth="1"/>
    <col min="4" max="4" width="11.26953125" style="1" customWidth="1"/>
    <col min="5" max="5" width="11" style="1" customWidth="1"/>
    <col min="6" max="6" width="14.7265625" style="1" customWidth="1"/>
    <col min="7" max="7" width="15.453125" style="1" customWidth="1"/>
    <col min="8" max="8" width="1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54296875" style="1" customWidth="1"/>
    <col min="258" max="258" width="17.1796875" style="1" customWidth="1"/>
    <col min="259" max="259" width="12.26953125" style="1" customWidth="1"/>
    <col min="260" max="260" width="11.26953125" style="1" customWidth="1"/>
    <col min="261" max="261" width="11" style="1" customWidth="1"/>
    <col min="262" max="262" width="14.7265625" style="1" customWidth="1"/>
    <col min="263" max="263" width="15.453125" style="1" customWidth="1"/>
    <col min="264" max="264" width="1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54296875" style="1" customWidth="1"/>
    <col min="514" max="514" width="17.1796875" style="1" customWidth="1"/>
    <col min="515" max="515" width="12.26953125" style="1" customWidth="1"/>
    <col min="516" max="516" width="11.26953125" style="1" customWidth="1"/>
    <col min="517" max="517" width="11" style="1" customWidth="1"/>
    <col min="518" max="518" width="14.7265625" style="1" customWidth="1"/>
    <col min="519" max="519" width="15.453125" style="1" customWidth="1"/>
    <col min="520" max="520" width="1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54296875" style="1" customWidth="1"/>
    <col min="770" max="770" width="17.1796875" style="1" customWidth="1"/>
    <col min="771" max="771" width="12.26953125" style="1" customWidth="1"/>
    <col min="772" max="772" width="11.26953125" style="1" customWidth="1"/>
    <col min="773" max="773" width="11" style="1" customWidth="1"/>
    <col min="774" max="774" width="14.7265625" style="1" customWidth="1"/>
    <col min="775" max="775" width="15.453125" style="1" customWidth="1"/>
    <col min="776" max="776" width="1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54296875" style="1" customWidth="1"/>
    <col min="1026" max="1026" width="17.1796875" style="1" customWidth="1"/>
    <col min="1027" max="1027" width="12.26953125" style="1" customWidth="1"/>
    <col min="1028" max="1028" width="11.26953125" style="1" customWidth="1"/>
    <col min="1029" max="1029" width="11" style="1" customWidth="1"/>
    <col min="1030" max="1030" width="14.7265625" style="1" customWidth="1"/>
    <col min="1031" max="1031" width="15.453125" style="1" customWidth="1"/>
    <col min="1032" max="1032" width="1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54296875" style="1" customWidth="1"/>
    <col min="1282" max="1282" width="17.1796875" style="1" customWidth="1"/>
    <col min="1283" max="1283" width="12.26953125" style="1" customWidth="1"/>
    <col min="1284" max="1284" width="11.26953125" style="1" customWidth="1"/>
    <col min="1285" max="1285" width="11" style="1" customWidth="1"/>
    <col min="1286" max="1286" width="14.7265625" style="1" customWidth="1"/>
    <col min="1287" max="1287" width="15.453125" style="1" customWidth="1"/>
    <col min="1288" max="1288" width="1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54296875" style="1" customWidth="1"/>
    <col min="1538" max="1538" width="17.1796875" style="1" customWidth="1"/>
    <col min="1539" max="1539" width="12.26953125" style="1" customWidth="1"/>
    <col min="1540" max="1540" width="11.26953125" style="1" customWidth="1"/>
    <col min="1541" max="1541" width="11" style="1" customWidth="1"/>
    <col min="1542" max="1542" width="14.7265625" style="1" customWidth="1"/>
    <col min="1543" max="1543" width="15.453125" style="1" customWidth="1"/>
    <col min="1544" max="1544" width="1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54296875" style="1" customWidth="1"/>
    <col min="1794" max="1794" width="17.1796875" style="1" customWidth="1"/>
    <col min="1795" max="1795" width="12.26953125" style="1" customWidth="1"/>
    <col min="1796" max="1796" width="11.26953125" style="1" customWidth="1"/>
    <col min="1797" max="1797" width="11" style="1" customWidth="1"/>
    <col min="1798" max="1798" width="14.7265625" style="1" customWidth="1"/>
    <col min="1799" max="1799" width="15.453125" style="1" customWidth="1"/>
    <col min="1800" max="1800" width="1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54296875" style="1" customWidth="1"/>
    <col min="2050" max="2050" width="17.1796875" style="1" customWidth="1"/>
    <col min="2051" max="2051" width="12.26953125" style="1" customWidth="1"/>
    <col min="2052" max="2052" width="11.26953125" style="1" customWidth="1"/>
    <col min="2053" max="2053" width="11" style="1" customWidth="1"/>
    <col min="2054" max="2054" width="14.7265625" style="1" customWidth="1"/>
    <col min="2055" max="2055" width="15.453125" style="1" customWidth="1"/>
    <col min="2056" max="2056" width="1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54296875" style="1" customWidth="1"/>
    <col min="2306" max="2306" width="17.1796875" style="1" customWidth="1"/>
    <col min="2307" max="2307" width="12.26953125" style="1" customWidth="1"/>
    <col min="2308" max="2308" width="11.26953125" style="1" customWidth="1"/>
    <col min="2309" max="2309" width="11" style="1" customWidth="1"/>
    <col min="2310" max="2310" width="14.7265625" style="1" customWidth="1"/>
    <col min="2311" max="2311" width="15.453125" style="1" customWidth="1"/>
    <col min="2312" max="2312" width="1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54296875" style="1" customWidth="1"/>
    <col min="2562" max="2562" width="17.1796875" style="1" customWidth="1"/>
    <col min="2563" max="2563" width="12.26953125" style="1" customWidth="1"/>
    <col min="2564" max="2564" width="11.26953125" style="1" customWidth="1"/>
    <col min="2565" max="2565" width="11" style="1" customWidth="1"/>
    <col min="2566" max="2566" width="14.7265625" style="1" customWidth="1"/>
    <col min="2567" max="2567" width="15.453125" style="1" customWidth="1"/>
    <col min="2568" max="2568" width="1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54296875" style="1" customWidth="1"/>
    <col min="2818" max="2818" width="17.1796875" style="1" customWidth="1"/>
    <col min="2819" max="2819" width="12.26953125" style="1" customWidth="1"/>
    <col min="2820" max="2820" width="11.26953125" style="1" customWidth="1"/>
    <col min="2821" max="2821" width="11" style="1" customWidth="1"/>
    <col min="2822" max="2822" width="14.7265625" style="1" customWidth="1"/>
    <col min="2823" max="2823" width="15.453125" style="1" customWidth="1"/>
    <col min="2824" max="2824" width="1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54296875" style="1" customWidth="1"/>
    <col min="3074" max="3074" width="17.1796875" style="1" customWidth="1"/>
    <col min="3075" max="3075" width="12.26953125" style="1" customWidth="1"/>
    <col min="3076" max="3076" width="11.26953125" style="1" customWidth="1"/>
    <col min="3077" max="3077" width="11" style="1" customWidth="1"/>
    <col min="3078" max="3078" width="14.7265625" style="1" customWidth="1"/>
    <col min="3079" max="3079" width="15.453125" style="1" customWidth="1"/>
    <col min="3080" max="3080" width="1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54296875" style="1" customWidth="1"/>
    <col min="3330" max="3330" width="17.1796875" style="1" customWidth="1"/>
    <col min="3331" max="3331" width="12.26953125" style="1" customWidth="1"/>
    <col min="3332" max="3332" width="11.26953125" style="1" customWidth="1"/>
    <col min="3333" max="3333" width="11" style="1" customWidth="1"/>
    <col min="3334" max="3334" width="14.7265625" style="1" customWidth="1"/>
    <col min="3335" max="3335" width="15.453125" style="1" customWidth="1"/>
    <col min="3336" max="3336" width="1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54296875" style="1" customWidth="1"/>
    <col min="3586" max="3586" width="17.1796875" style="1" customWidth="1"/>
    <col min="3587" max="3587" width="12.26953125" style="1" customWidth="1"/>
    <col min="3588" max="3588" width="11.26953125" style="1" customWidth="1"/>
    <col min="3589" max="3589" width="11" style="1" customWidth="1"/>
    <col min="3590" max="3590" width="14.7265625" style="1" customWidth="1"/>
    <col min="3591" max="3591" width="15.453125" style="1" customWidth="1"/>
    <col min="3592" max="3592" width="1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54296875" style="1" customWidth="1"/>
    <col min="3842" max="3842" width="17.1796875" style="1" customWidth="1"/>
    <col min="3843" max="3843" width="12.26953125" style="1" customWidth="1"/>
    <col min="3844" max="3844" width="11.26953125" style="1" customWidth="1"/>
    <col min="3845" max="3845" width="11" style="1" customWidth="1"/>
    <col min="3846" max="3846" width="14.7265625" style="1" customWidth="1"/>
    <col min="3847" max="3847" width="15.453125" style="1" customWidth="1"/>
    <col min="3848" max="3848" width="1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54296875" style="1" customWidth="1"/>
    <col min="4098" max="4098" width="17.1796875" style="1" customWidth="1"/>
    <col min="4099" max="4099" width="12.26953125" style="1" customWidth="1"/>
    <col min="4100" max="4100" width="11.26953125" style="1" customWidth="1"/>
    <col min="4101" max="4101" width="11" style="1" customWidth="1"/>
    <col min="4102" max="4102" width="14.7265625" style="1" customWidth="1"/>
    <col min="4103" max="4103" width="15.453125" style="1" customWidth="1"/>
    <col min="4104" max="4104" width="1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54296875" style="1" customWidth="1"/>
    <col min="4354" max="4354" width="17.1796875" style="1" customWidth="1"/>
    <col min="4355" max="4355" width="12.26953125" style="1" customWidth="1"/>
    <col min="4356" max="4356" width="11.26953125" style="1" customWidth="1"/>
    <col min="4357" max="4357" width="11" style="1" customWidth="1"/>
    <col min="4358" max="4358" width="14.7265625" style="1" customWidth="1"/>
    <col min="4359" max="4359" width="15.453125" style="1" customWidth="1"/>
    <col min="4360" max="4360" width="1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54296875" style="1" customWidth="1"/>
    <col min="4610" max="4610" width="17.1796875" style="1" customWidth="1"/>
    <col min="4611" max="4611" width="12.26953125" style="1" customWidth="1"/>
    <col min="4612" max="4612" width="11.26953125" style="1" customWidth="1"/>
    <col min="4613" max="4613" width="11" style="1" customWidth="1"/>
    <col min="4614" max="4614" width="14.7265625" style="1" customWidth="1"/>
    <col min="4615" max="4615" width="15.453125" style="1" customWidth="1"/>
    <col min="4616" max="4616" width="1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54296875" style="1" customWidth="1"/>
    <col min="4866" max="4866" width="17.1796875" style="1" customWidth="1"/>
    <col min="4867" max="4867" width="12.26953125" style="1" customWidth="1"/>
    <col min="4868" max="4868" width="11.26953125" style="1" customWidth="1"/>
    <col min="4869" max="4869" width="11" style="1" customWidth="1"/>
    <col min="4870" max="4870" width="14.7265625" style="1" customWidth="1"/>
    <col min="4871" max="4871" width="15.453125" style="1" customWidth="1"/>
    <col min="4872" max="4872" width="1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54296875" style="1" customWidth="1"/>
    <col min="5122" max="5122" width="17.1796875" style="1" customWidth="1"/>
    <col min="5123" max="5123" width="12.26953125" style="1" customWidth="1"/>
    <col min="5124" max="5124" width="11.26953125" style="1" customWidth="1"/>
    <col min="5125" max="5125" width="11" style="1" customWidth="1"/>
    <col min="5126" max="5126" width="14.7265625" style="1" customWidth="1"/>
    <col min="5127" max="5127" width="15.453125" style="1" customWidth="1"/>
    <col min="5128" max="5128" width="1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54296875" style="1" customWidth="1"/>
    <col min="5378" max="5378" width="17.1796875" style="1" customWidth="1"/>
    <col min="5379" max="5379" width="12.26953125" style="1" customWidth="1"/>
    <col min="5380" max="5380" width="11.26953125" style="1" customWidth="1"/>
    <col min="5381" max="5381" width="11" style="1" customWidth="1"/>
    <col min="5382" max="5382" width="14.7265625" style="1" customWidth="1"/>
    <col min="5383" max="5383" width="15.453125" style="1" customWidth="1"/>
    <col min="5384" max="5384" width="1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54296875" style="1" customWidth="1"/>
    <col min="5634" max="5634" width="17.1796875" style="1" customWidth="1"/>
    <col min="5635" max="5635" width="12.26953125" style="1" customWidth="1"/>
    <col min="5636" max="5636" width="11.26953125" style="1" customWidth="1"/>
    <col min="5637" max="5637" width="11" style="1" customWidth="1"/>
    <col min="5638" max="5638" width="14.7265625" style="1" customWidth="1"/>
    <col min="5639" max="5639" width="15.453125" style="1" customWidth="1"/>
    <col min="5640" max="5640" width="1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54296875" style="1" customWidth="1"/>
    <col min="5890" max="5890" width="17.1796875" style="1" customWidth="1"/>
    <col min="5891" max="5891" width="12.26953125" style="1" customWidth="1"/>
    <col min="5892" max="5892" width="11.26953125" style="1" customWidth="1"/>
    <col min="5893" max="5893" width="11" style="1" customWidth="1"/>
    <col min="5894" max="5894" width="14.7265625" style="1" customWidth="1"/>
    <col min="5895" max="5895" width="15.453125" style="1" customWidth="1"/>
    <col min="5896" max="5896" width="1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54296875" style="1" customWidth="1"/>
    <col min="6146" max="6146" width="17.1796875" style="1" customWidth="1"/>
    <col min="6147" max="6147" width="12.26953125" style="1" customWidth="1"/>
    <col min="6148" max="6148" width="11.26953125" style="1" customWidth="1"/>
    <col min="6149" max="6149" width="11" style="1" customWidth="1"/>
    <col min="6150" max="6150" width="14.7265625" style="1" customWidth="1"/>
    <col min="6151" max="6151" width="15.453125" style="1" customWidth="1"/>
    <col min="6152" max="6152" width="1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54296875" style="1" customWidth="1"/>
    <col min="6402" max="6402" width="17.1796875" style="1" customWidth="1"/>
    <col min="6403" max="6403" width="12.26953125" style="1" customWidth="1"/>
    <col min="6404" max="6404" width="11.26953125" style="1" customWidth="1"/>
    <col min="6405" max="6405" width="11" style="1" customWidth="1"/>
    <col min="6406" max="6406" width="14.7265625" style="1" customWidth="1"/>
    <col min="6407" max="6407" width="15.453125" style="1" customWidth="1"/>
    <col min="6408" max="6408" width="1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54296875" style="1" customWidth="1"/>
    <col min="6658" max="6658" width="17.1796875" style="1" customWidth="1"/>
    <col min="6659" max="6659" width="12.26953125" style="1" customWidth="1"/>
    <col min="6660" max="6660" width="11.26953125" style="1" customWidth="1"/>
    <col min="6661" max="6661" width="11" style="1" customWidth="1"/>
    <col min="6662" max="6662" width="14.7265625" style="1" customWidth="1"/>
    <col min="6663" max="6663" width="15.453125" style="1" customWidth="1"/>
    <col min="6664" max="6664" width="1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54296875" style="1" customWidth="1"/>
    <col min="6914" max="6914" width="17.1796875" style="1" customWidth="1"/>
    <col min="6915" max="6915" width="12.26953125" style="1" customWidth="1"/>
    <col min="6916" max="6916" width="11.26953125" style="1" customWidth="1"/>
    <col min="6917" max="6917" width="11" style="1" customWidth="1"/>
    <col min="6918" max="6918" width="14.7265625" style="1" customWidth="1"/>
    <col min="6919" max="6919" width="15.453125" style="1" customWidth="1"/>
    <col min="6920" max="6920" width="1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54296875" style="1" customWidth="1"/>
    <col min="7170" max="7170" width="17.1796875" style="1" customWidth="1"/>
    <col min="7171" max="7171" width="12.26953125" style="1" customWidth="1"/>
    <col min="7172" max="7172" width="11.26953125" style="1" customWidth="1"/>
    <col min="7173" max="7173" width="11" style="1" customWidth="1"/>
    <col min="7174" max="7174" width="14.7265625" style="1" customWidth="1"/>
    <col min="7175" max="7175" width="15.453125" style="1" customWidth="1"/>
    <col min="7176" max="7176" width="1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54296875" style="1" customWidth="1"/>
    <col min="7426" max="7426" width="17.1796875" style="1" customWidth="1"/>
    <col min="7427" max="7427" width="12.26953125" style="1" customWidth="1"/>
    <col min="7428" max="7428" width="11.26953125" style="1" customWidth="1"/>
    <col min="7429" max="7429" width="11" style="1" customWidth="1"/>
    <col min="7430" max="7430" width="14.7265625" style="1" customWidth="1"/>
    <col min="7431" max="7431" width="15.453125" style="1" customWidth="1"/>
    <col min="7432" max="7432" width="1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54296875" style="1" customWidth="1"/>
    <col min="7682" max="7682" width="17.1796875" style="1" customWidth="1"/>
    <col min="7683" max="7683" width="12.26953125" style="1" customWidth="1"/>
    <col min="7684" max="7684" width="11.26953125" style="1" customWidth="1"/>
    <col min="7685" max="7685" width="11" style="1" customWidth="1"/>
    <col min="7686" max="7686" width="14.7265625" style="1" customWidth="1"/>
    <col min="7687" max="7687" width="15.453125" style="1" customWidth="1"/>
    <col min="7688" max="7688" width="1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54296875" style="1" customWidth="1"/>
    <col min="7938" max="7938" width="17.1796875" style="1" customWidth="1"/>
    <col min="7939" max="7939" width="12.26953125" style="1" customWidth="1"/>
    <col min="7940" max="7940" width="11.26953125" style="1" customWidth="1"/>
    <col min="7941" max="7941" width="11" style="1" customWidth="1"/>
    <col min="7942" max="7942" width="14.7265625" style="1" customWidth="1"/>
    <col min="7943" max="7943" width="15.453125" style="1" customWidth="1"/>
    <col min="7944" max="7944" width="1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54296875" style="1" customWidth="1"/>
    <col min="8194" max="8194" width="17.1796875" style="1" customWidth="1"/>
    <col min="8195" max="8195" width="12.26953125" style="1" customWidth="1"/>
    <col min="8196" max="8196" width="11.26953125" style="1" customWidth="1"/>
    <col min="8197" max="8197" width="11" style="1" customWidth="1"/>
    <col min="8198" max="8198" width="14.7265625" style="1" customWidth="1"/>
    <col min="8199" max="8199" width="15.453125" style="1" customWidth="1"/>
    <col min="8200" max="8200" width="1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54296875" style="1" customWidth="1"/>
    <col min="8450" max="8450" width="17.1796875" style="1" customWidth="1"/>
    <col min="8451" max="8451" width="12.26953125" style="1" customWidth="1"/>
    <col min="8452" max="8452" width="11.26953125" style="1" customWidth="1"/>
    <col min="8453" max="8453" width="11" style="1" customWidth="1"/>
    <col min="8454" max="8454" width="14.7265625" style="1" customWidth="1"/>
    <col min="8455" max="8455" width="15.453125" style="1" customWidth="1"/>
    <col min="8456" max="8456" width="1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54296875" style="1" customWidth="1"/>
    <col min="8706" max="8706" width="17.1796875" style="1" customWidth="1"/>
    <col min="8707" max="8707" width="12.26953125" style="1" customWidth="1"/>
    <col min="8708" max="8708" width="11.26953125" style="1" customWidth="1"/>
    <col min="8709" max="8709" width="11" style="1" customWidth="1"/>
    <col min="8710" max="8710" width="14.7265625" style="1" customWidth="1"/>
    <col min="8711" max="8711" width="15.453125" style="1" customWidth="1"/>
    <col min="8712" max="8712" width="1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54296875" style="1" customWidth="1"/>
    <col min="8962" max="8962" width="17.1796875" style="1" customWidth="1"/>
    <col min="8963" max="8963" width="12.26953125" style="1" customWidth="1"/>
    <col min="8964" max="8964" width="11.26953125" style="1" customWidth="1"/>
    <col min="8965" max="8965" width="11" style="1" customWidth="1"/>
    <col min="8966" max="8966" width="14.7265625" style="1" customWidth="1"/>
    <col min="8967" max="8967" width="15.453125" style="1" customWidth="1"/>
    <col min="8968" max="8968" width="1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54296875" style="1" customWidth="1"/>
    <col min="9218" max="9218" width="17.1796875" style="1" customWidth="1"/>
    <col min="9219" max="9219" width="12.26953125" style="1" customWidth="1"/>
    <col min="9220" max="9220" width="11.26953125" style="1" customWidth="1"/>
    <col min="9221" max="9221" width="11" style="1" customWidth="1"/>
    <col min="9222" max="9222" width="14.7265625" style="1" customWidth="1"/>
    <col min="9223" max="9223" width="15.453125" style="1" customWidth="1"/>
    <col min="9224" max="9224" width="1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54296875" style="1" customWidth="1"/>
    <col min="9474" max="9474" width="17.1796875" style="1" customWidth="1"/>
    <col min="9475" max="9475" width="12.26953125" style="1" customWidth="1"/>
    <col min="9476" max="9476" width="11.26953125" style="1" customWidth="1"/>
    <col min="9477" max="9477" width="11" style="1" customWidth="1"/>
    <col min="9478" max="9478" width="14.7265625" style="1" customWidth="1"/>
    <col min="9479" max="9479" width="15.453125" style="1" customWidth="1"/>
    <col min="9480" max="9480" width="1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54296875" style="1" customWidth="1"/>
    <col min="9730" max="9730" width="17.1796875" style="1" customWidth="1"/>
    <col min="9731" max="9731" width="12.26953125" style="1" customWidth="1"/>
    <col min="9732" max="9732" width="11.26953125" style="1" customWidth="1"/>
    <col min="9733" max="9733" width="11" style="1" customWidth="1"/>
    <col min="9734" max="9734" width="14.7265625" style="1" customWidth="1"/>
    <col min="9735" max="9735" width="15.453125" style="1" customWidth="1"/>
    <col min="9736" max="9736" width="1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54296875" style="1" customWidth="1"/>
    <col min="9986" max="9986" width="17.1796875" style="1" customWidth="1"/>
    <col min="9987" max="9987" width="12.26953125" style="1" customWidth="1"/>
    <col min="9988" max="9988" width="11.26953125" style="1" customWidth="1"/>
    <col min="9989" max="9989" width="11" style="1" customWidth="1"/>
    <col min="9990" max="9990" width="14.7265625" style="1" customWidth="1"/>
    <col min="9991" max="9991" width="15.453125" style="1" customWidth="1"/>
    <col min="9992" max="9992" width="1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54296875" style="1" customWidth="1"/>
    <col min="10242" max="10242" width="17.1796875" style="1" customWidth="1"/>
    <col min="10243" max="10243" width="12.26953125" style="1" customWidth="1"/>
    <col min="10244" max="10244" width="11.26953125" style="1" customWidth="1"/>
    <col min="10245" max="10245" width="11" style="1" customWidth="1"/>
    <col min="10246" max="10246" width="14.7265625" style="1" customWidth="1"/>
    <col min="10247" max="10247" width="15.453125" style="1" customWidth="1"/>
    <col min="10248" max="10248" width="1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54296875" style="1" customWidth="1"/>
    <col min="10498" max="10498" width="17.1796875" style="1" customWidth="1"/>
    <col min="10499" max="10499" width="12.26953125" style="1" customWidth="1"/>
    <col min="10500" max="10500" width="11.26953125" style="1" customWidth="1"/>
    <col min="10501" max="10501" width="11" style="1" customWidth="1"/>
    <col min="10502" max="10502" width="14.7265625" style="1" customWidth="1"/>
    <col min="10503" max="10503" width="15.453125" style="1" customWidth="1"/>
    <col min="10504" max="10504" width="1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54296875" style="1" customWidth="1"/>
    <col min="10754" max="10754" width="17.1796875" style="1" customWidth="1"/>
    <col min="10755" max="10755" width="12.26953125" style="1" customWidth="1"/>
    <col min="10756" max="10756" width="11.26953125" style="1" customWidth="1"/>
    <col min="10757" max="10757" width="11" style="1" customWidth="1"/>
    <col min="10758" max="10758" width="14.7265625" style="1" customWidth="1"/>
    <col min="10759" max="10759" width="15.453125" style="1" customWidth="1"/>
    <col min="10760" max="10760" width="1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54296875" style="1" customWidth="1"/>
    <col min="11010" max="11010" width="17.1796875" style="1" customWidth="1"/>
    <col min="11011" max="11011" width="12.26953125" style="1" customWidth="1"/>
    <col min="11012" max="11012" width="11.26953125" style="1" customWidth="1"/>
    <col min="11013" max="11013" width="11" style="1" customWidth="1"/>
    <col min="11014" max="11014" width="14.7265625" style="1" customWidth="1"/>
    <col min="11015" max="11015" width="15.453125" style="1" customWidth="1"/>
    <col min="11016" max="11016" width="1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54296875" style="1" customWidth="1"/>
    <col min="11266" max="11266" width="17.1796875" style="1" customWidth="1"/>
    <col min="11267" max="11267" width="12.26953125" style="1" customWidth="1"/>
    <col min="11268" max="11268" width="11.26953125" style="1" customWidth="1"/>
    <col min="11269" max="11269" width="11" style="1" customWidth="1"/>
    <col min="11270" max="11270" width="14.7265625" style="1" customWidth="1"/>
    <col min="11271" max="11271" width="15.453125" style="1" customWidth="1"/>
    <col min="11272" max="11272" width="1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54296875" style="1" customWidth="1"/>
    <col min="11522" max="11522" width="17.1796875" style="1" customWidth="1"/>
    <col min="11523" max="11523" width="12.26953125" style="1" customWidth="1"/>
    <col min="11524" max="11524" width="11.26953125" style="1" customWidth="1"/>
    <col min="11525" max="11525" width="11" style="1" customWidth="1"/>
    <col min="11526" max="11526" width="14.7265625" style="1" customWidth="1"/>
    <col min="11527" max="11527" width="15.453125" style="1" customWidth="1"/>
    <col min="11528" max="11528" width="1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54296875" style="1" customWidth="1"/>
    <col min="11778" max="11778" width="17.1796875" style="1" customWidth="1"/>
    <col min="11779" max="11779" width="12.26953125" style="1" customWidth="1"/>
    <col min="11780" max="11780" width="11.26953125" style="1" customWidth="1"/>
    <col min="11781" max="11781" width="11" style="1" customWidth="1"/>
    <col min="11782" max="11782" width="14.7265625" style="1" customWidth="1"/>
    <col min="11783" max="11783" width="15.453125" style="1" customWidth="1"/>
    <col min="11784" max="11784" width="1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54296875" style="1" customWidth="1"/>
    <col min="12034" max="12034" width="17.1796875" style="1" customWidth="1"/>
    <col min="12035" max="12035" width="12.26953125" style="1" customWidth="1"/>
    <col min="12036" max="12036" width="11.26953125" style="1" customWidth="1"/>
    <col min="12037" max="12037" width="11" style="1" customWidth="1"/>
    <col min="12038" max="12038" width="14.7265625" style="1" customWidth="1"/>
    <col min="12039" max="12039" width="15.453125" style="1" customWidth="1"/>
    <col min="12040" max="12040" width="1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54296875" style="1" customWidth="1"/>
    <col min="12290" max="12290" width="17.1796875" style="1" customWidth="1"/>
    <col min="12291" max="12291" width="12.26953125" style="1" customWidth="1"/>
    <col min="12292" max="12292" width="11.26953125" style="1" customWidth="1"/>
    <col min="12293" max="12293" width="11" style="1" customWidth="1"/>
    <col min="12294" max="12294" width="14.7265625" style="1" customWidth="1"/>
    <col min="12295" max="12295" width="15.453125" style="1" customWidth="1"/>
    <col min="12296" max="12296" width="1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54296875" style="1" customWidth="1"/>
    <col min="12546" max="12546" width="17.1796875" style="1" customWidth="1"/>
    <col min="12547" max="12547" width="12.26953125" style="1" customWidth="1"/>
    <col min="12548" max="12548" width="11.26953125" style="1" customWidth="1"/>
    <col min="12549" max="12549" width="11" style="1" customWidth="1"/>
    <col min="12550" max="12550" width="14.7265625" style="1" customWidth="1"/>
    <col min="12551" max="12551" width="15.453125" style="1" customWidth="1"/>
    <col min="12552" max="12552" width="1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54296875" style="1" customWidth="1"/>
    <col min="12802" max="12802" width="17.1796875" style="1" customWidth="1"/>
    <col min="12803" max="12803" width="12.26953125" style="1" customWidth="1"/>
    <col min="12804" max="12804" width="11.26953125" style="1" customWidth="1"/>
    <col min="12805" max="12805" width="11" style="1" customWidth="1"/>
    <col min="12806" max="12806" width="14.7265625" style="1" customWidth="1"/>
    <col min="12807" max="12807" width="15.453125" style="1" customWidth="1"/>
    <col min="12808" max="12808" width="1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54296875" style="1" customWidth="1"/>
    <col min="13058" max="13058" width="17.1796875" style="1" customWidth="1"/>
    <col min="13059" max="13059" width="12.26953125" style="1" customWidth="1"/>
    <col min="13060" max="13060" width="11.26953125" style="1" customWidth="1"/>
    <col min="13061" max="13061" width="11" style="1" customWidth="1"/>
    <col min="13062" max="13062" width="14.7265625" style="1" customWidth="1"/>
    <col min="13063" max="13063" width="15.453125" style="1" customWidth="1"/>
    <col min="13064" max="13064" width="1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54296875" style="1" customWidth="1"/>
    <col min="13314" max="13314" width="17.1796875" style="1" customWidth="1"/>
    <col min="13315" max="13315" width="12.26953125" style="1" customWidth="1"/>
    <col min="13316" max="13316" width="11.26953125" style="1" customWidth="1"/>
    <col min="13317" max="13317" width="11" style="1" customWidth="1"/>
    <col min="13318" max="13318" width="14.7265625" style="1" customWidth="1"/>
    <col min="13319" max="13319" width="15.453125" style="1" customWidth="1"/>
    <col min="13320" max="13320" width="1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54296875" style="1" customWidth="1"/>
    <col min="13570" max="13570" width="17.1796875" style="1" customWidth="1"/>
    <col min="13571" max="13571" width="12.26953125" style="1" customWidth="1"/>
    <col min="13572" max="13572" width="11.26953125" style="1" customWidth="1"/>
    <col min="13573" max="13573" width="11" style="1" customWidth="1"/>
    <col min="13574" max="13574" width="14.7265625" style="1" customWidth="1"/>
    <col min="13575" max="13575" width="15.453125" style="1" customWidth="1"/>
    <col min="13576" max="13576" width="1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54296875" style="1" customWidth="1"/>
    <col min="13826" max="13826" width="17.1796875" style="1" customWidth="1"/>
    <col min="13827" max="13827" width="12.26953125" style="1" customWidth="1"/>
    <col min="13828" max="13828" width="11.26953125" style="1" customWidth="1"/>
    <col min="13829" max="13829" width="11" style="1" customWidth="1"/>
    <col min="13830" max="13830" width="14.7265625" style="1" customWidth="1"/>
    <col min="13831" max="13831" width="15.453125" style="1" customWidth="1"/>
    <col min="13832" max="13832" width="1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54296875" style="1" customWidth="1"/>
    <col min="14082" max="14082" width="17.1796875" style="1" customWidth="1"/>
    <col min="14083" max="14083" width="12.26953125" style="1" customWidth="1"/>
    <col min="14084" max="14084" width="11.26953125" style="1" customWidth="1"/>
    <col min="14085" max="14085" width="11" style="1" customWidth="1"/>
    <col min="14086" max="14086" width="14.7265625" style="1" customWidth="1"/>
    <col min="14087" max="14087" width="15.453125" style="1" customWidth="1"/>
    <col min="14088" max="14088" width="1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54296875" style="1" customWidth="1"/>
    <col min="14338" max="14338" width="17.1796875" style="1" customWidth="1"/>
    <col min="14339" max="14339" width="12.26953125" style="1" customWidth="1"/>
    <col min="14340" max="14340" width="11.26953125" style="1" customWidth="1"/>
    <col min="14341" max="14341" width="11" style="1" customWidth="1"/>
    <col min="14342" max="14342" width="14.7265625" style="1" customWidth="1"/>
    <col min="14343" max="14343" width="15.453125" style="1" customWidth="1"/>
    <col min="14344" max="14344" width="1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54296875" style="1" customWidth="1"/>
    <col min="14594" max="14594" width="17.1796875" style="1" customWidth="1"/>
    <col min="14595" max="14595" width="12.26953125" style="1" customWidth="1"/>
    <col min="14596" max="14596" width="11.26953125" style="1" customWidth="1"/>
    <col min="14597" max="14597" width="11" style="1" customWidth="1"/>
    <col min="14598" max="14598" width="14.7265625" style="1" customWidth="1"/>
    <col min="14599" max="14599" width="15.453125" style="1" customWidth="1"/>
    <col min="14600" max="14600" width="1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54296875" style="1" customWidth="1"/>
    <col min="14850" max="14850" width="17.1796875" style="1" customWidth="1"/>
    <col min="14851" max="14851" width="12.26953125" style="1" customWidth="1"/>
    <col min="14852" max="14852" width="11.26953125" style="1" customWidth="1"/>
    <col min="14853" max="14853" width="11" style="1" customWidth="1"/>
    <col min="14854" max="14854" width="14.7265625" style="1" customWidth="1"/>
    <col min="14855" max="14855" width="15.453125" style="1" customWidth="1"/>
    <col min="14856" max="14856" width="1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54296875" style="1" customWidth="1"/>
    <col min="15106" max="15106" width="17.1796875" style="1" customWidth="1"/>
    <col min="15107" max="15107" width="12.26953125" style="1" customWidth="1"/>
    <col min="15108" max="15108" width="11.26953125" style="1" customWidth="1"/>
    <col min="15109" max="15109" width="11" style="1" customWidth="1"/>
    <col min="15110" max="15110" width="14.7265625" style="1" customWidth="1"/>
    <col min="15111" max="15111" width="15.453125" style="1" customWidth="1"/>
    <col min="15112" max="15112" width="1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54296875" style="1" customWidth="1"/>
    <col min="15362" max="15362" width="17.1796875" style="1" customWidth="1"/>
    <col min="15363" max="15363" width="12.26953125" style="1" customWidth="1"/>
    <col min="15364" max="15364" width="11.26953125" style="1" customWidth="1"/>
    <col min="15365" max="15365" width="11" style="1" customWidth="1"/>
    <col min="15366" max="15366" width="14.7265625" style="1" customWidth="1"/>
    <col min="15367" max="15367" width="15.453125" style="1" customWidth="1"/>
    <col min="15368" max="15368" width="1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54296875" style="1" customWidth="1"/>
    <col min="15618" max="15618" width="17.1796875" style="1" customWidth="1"/>
    <col min="15619" max="15619" width="12.26953125" style="1" customWidth="1"/>
    <col min="15620" max="15620" width="11.26953125" style="1" customWidth="1"/>
    <col min="15621" max="15621" width="11" style="1" customWidth="1"/>
    <col min="15622" max="15622" width="14.7265625" style="1" customWidth="1"/>
    <col min="15623" max="15623" width="15.453125" style="1" customWidth="1"/>
    <col min="15624" max="15624" width="1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54296875" style="1" customWidth="1"/>
    <col min="15874" max="15874" width="17.1796875" style="1" customWidth="1"/>
    <col min="15875" max="15875" width="12.26953125" style="1" customWidth="1"/>
    <col min="15876" max="15876" width="11.26953125" style="1" customWidth="1"/>
    <col min="15877" max="15877" width="11" style="1" customWidth="1"/>
    <col min="15878" max="15878" width="14.7265625" style="1" customWidth="1"/>
    <col min="15879" max="15879" width="15.453125" style="1" customWidth="1"/>
    <col min="15880" max="15880" width="1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54296875" style="1" customWidth="1"/>
    <col min="16130" max="16130" width="17.1796875" style="1" customWidth="1"/>
    <col min="16131" max="16131" width="12.26953125" style="1" customWidth="1"/>
    <col min="16132" max="16132" width="11.26953125" style="1" customWidth="1"/>
    <col min="16133" max="16133" width="11" style="1" customWidth="1"/>
    <col min="16134" max="16134" width="14.7265625" style="1" customWidth="1"/>
    <col min="16135" max="16135" width="15.453125" style="1" customWidth="1"/>
    <col min="16136" max="16136" width="1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3" x14ac:dyDescent="0.3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3" ht="15" customHeight="1" x14ac:dyDescent="0.3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3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3" x14ac:dyDescent="0.3">
      <c r="A5" s="79" t="s">
        <v>47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3" x14ac:dyDescent="0.3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0" t="s">
        <v>77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3" ht="14.5" x14ac:dyDescent="0.35">
      <c r="A8" s="5" t="s">
        <v>6</v>
      </c>
      <c r="B8" s="6"/>
      <c r="C8" s="5" t="s">
        <v>107</v>
      </c>
      <c r="D8" s="6"/>
      <c r="E8" s="5" t="s">
        <v>8</v>
      </c>
      <c r="F8" s="7" t="s">
        <v>108</v>
      </c>
      <c r="G8" s="8"/>
      <c r="H8" s="9"/>
      <c r="I8" s="9"/>
      <c r="J8" s="5" t="s">
        <v>9</v>
      </c>
      <c r="K8" s="7" t="s">
        <v>109</v>
      </c>
    </row>
    <row r="9" spans="1:13" s="12" customFormat="1" ht="27.75" customHeight="1" x14ac:dyDescent="0.35">
      <c r="A9" s="81" t="s">
        <v>10</v>
      </c>
      <c r="B9" s="81"/>
      <c r="C9" s="82" t="s">
        <v>110</v>
      </c>
      <c r="D9" s="83"/>
      <c r="E9" s="10" t="s">
        <v>12</v>
      </c>
      <c r="F9" s="11"/>
      <c r="G9" s="84" t="s">
        <v>111</v>
      </c>
      <c r="H9" s="85"/>
      <c r="I9" s="85"/>
      <c r="J9" s="86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5" t="s">
        <v>23</v>
      </c>
      <c r="K10" s="15" t="s">
        <v>24</v>
      </c>
    </row>
    <row r="11" spans="1:13" x14ac:dyDescent="0.3">
      <c r="A11" s="16" t="s">
        <v>25</v>
      </c>
      <c r="B11" s="16" t="s">
        <v>26</v>
      </c>
      <c r="C11" s="16" t="s">
        <v>27</v>
      </c>
      <c r="D11" s="16" t="s">
        <v>28</v>
      </c>
      <c r="E11" s="16" t="s">
        <v>29</v>
      </c>
      <c r="F11" s="16" t="s">
        <v>30</v>
      </c>
      <c r="G11" s="16" t="s">
        <v>31</v>
      </c>
      <c r="H11" s="16" t="s">
        <v>32</v>
      </c>
      <c r="I11" s="16" t="s">
        <v>33</v>
      </c>
      <c r="J11" s="17" t="s">
        <v>34</v>
      </c>
      <c r="K11" s="17" t="s">
        <v>35</v>
      </c>
    </row>
    <row r="12" spans="1:13" ht="28" x14ac:dyDescent="0.3">
      <c r="A12" s="13">
        <v>1</v>
      </c>
      <c r="B12" s="18" t="s">
        <v>36</v>
      </c>
      <c r="C12" s="19">
        <v>262400000</v>
      </c>
      <c r="D12" s="20">
        <v>3135862.16</v>
      </c>
      <c r="E12" s="21">
        <v>2.887</v>
      </c>
      <c r="F12" s="13">
        <f>(C12*0.5)/12</f>
        <v>10933333.333333334</v>
      </c>
      <c r="G12" s="13">
        <f>D12*E12</f>
        <v>9053234.0559200011</v>
      </c>
      <c r="H12" s="13">
        <f>G12*(1/100)</f>
        <v>90532.34055920002</v>
      </c>
      <c r="I12" s="13">
        <f>G12-H12</f>
        <v>8962701.7153608017</v>
      </c>
      <c r="J12" s="13">
        <f>F12+I12</f>
        <v>19896035.048694134</v>
      </c>
      <c r="K12" s="13">
        <f>F12+G12</f>
        <v>19986567.389253333</v>
      </c>
    </row>
    <row r="13" spans="1:13" ht="15" customHeight="1" x14ac:dyDescent="0.3">
      <c r="A13" s="16"/>
      <c r="B13" s="22"/>
      <c r="C13" s="17"/>
      <c r="D13" s="23"/>
      <c r="E13" s="24"/>
      <c r="F13" s="22"/>
      <c r="G13" s="22"/>
      <c r="H13" s="22"/>
      <c r="I13" s="22"/>
      <c r="J13" s="23"/>
      <c r="K13" s="23"/>
    </row>
    <row r="14" spans="1:13" x14ac:dyDescent="0.3">
      <c r="A14" s="25"/>
      <c r="B14" s="26"/>
      <c r="C14" s="26"/>
      <c r="D14" s="27"/>
      <c r="E14" s="26"/>
      <c r="F14" s="28"/>
      <c r="G14" s="29"/>
      <c r="H14" s="29"/>
      <c r="I14" s="30"/>
      <c r="J14" s="31"/>
      <c r="K14" s="27"/>
      <c r="L14" s="32"/>
      <c r="M14" s="33"/>
    </row>
    <row r="15" spans="1:13" ht="18" customHeight="1" x14ac:dyDescent="0.3">
      <c r="A15" s="25"/>
      <c r="B15" s="26"/>
      <c r="C15" s="87" t="s">
        <v>37</v>
      </c>
      <c r="D15" s="87"/>
      <c r="E15" s="87"/>
      <c r="F15" s="35">
        <f>ROUND(J12,0)</f>
        <v>19896035</v>
      </c>
      <c r="G15" s="36"/>
      <c r="H15" s="4"/>
      <c r="I15" s="37"/>
      <c r="J15" s="27"/>
      <c r="K15" s="27"/>
    </row>
    <row r="16" spans="1:13" x14ac:dyDescent="0.3">
      <c r="A16" s="25"/>
      <c r="B16" s="26"/>
      <c r="C16" s="34"/>
      <c r="D16" s="34"/>
      <c r="E16" s="34"/>
      <c r="F16" s="38" t="s">
        <v>112</v>
      </c>
      <c r="G16" s="38"/>
      <c r="H16" s="4"/>
      <c r="I16" s="37"/>
      <c r="J16" s="27"/>
      <c r="K16" s="27"/>
      <c r="L16" s="1" t="s">
        <v>39</v>
      </c>
    </row>
    <row r="17" spans="1:11" ht="7.5" customHeight="1" x14ac:dyDescent="0.3">
      <c r="A17" s="25"/>
      <c r="B17" s="26"/>
      <c r="C17" s="39"/>
      <c r="D17" s="3"/>
      <c r="E17" s="40"/>
      <c r="F17" s="38"/>
      <c r="G17" s="38"/>
      <c r="H17" s="4"/>
      <c r="I17" s="37"/>
      <c r="J17" s="27"/>
      <c r="K17" s="27"/>
    </row>
    <row r="18" spans="1:11" ht="16.5" customHeight="1" x14ac:dyDescent="0.3">
      <c r="A18" s="25"/>
      <c r="B18" s="26"/>
      <c r="C18" s="87" t="s">
        <v>40</v>
      </c>
      <c r="D18" s="87"/>
      <c r="E18" s="87"/>
      <c r="F18" s="35">
        <f>ROUND(K12,0)</f>
        <v>19986567</v>
      </c>
      <c r="G18" s="36"/>
      <c r="H18" s="4"/>
      <c r="I18" s="37"/>
      <c r="J18" s="27"/>
      <c r="K18" s="27"/>
    </row>
    <row r="19" spans="1:11" x14ac:dyDescent="0.3">
      <c r="A19" s="25"/>
      <c r="B19" s="26"/>
      <c r="C19" s="26"/>
      <c r="D19" s="27"/>
      <c r="E19" s="26"/>
      <c r="F19" s="38" t="s">
        <v>113</v>
      </c>
      <c r="G19" s="38"/>
      <c r="H19" s="4"/>
      <c r="I19" s="37"/>
      <c r="J19" s="27"/>
      <c r="K19" s="27"/>
    </row>
    <row r="20" spans="1:11" x14ac:dyDescent="0.3">
      <c r="A20" s="25"/>
      <c r="B20" s="26"/>
      <c r="C20" s="26"/>
      <c r="D20" s="27"/>
      <c r="E20" s="26"/>
      <c r="F20" s="28"/>
      <c r="G20" s="29"/>
      <c r="H20" s="29"/>
      <c r="I20" s="30"/>
      <c r="J20" s="31"/>
      <c r="K20" s="27"/>
    </row>
    <row r="21" spans="1:11" ht="12.7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41"/>
      <c r="K21" s="4"/>
    </row>
    <row r="22" spans="1:11" x14ac:dyDescent="0.3">
      <c r="A22" s="30"/>
      <c r="B22" s="37"/>
      <c r="C22" s="37"/>
      <c r="D22" s="37"/>
      <c r="E22" s="37"/>
      <c r="F22" s="37"/>
      <c r="G22" s="3" t="s">
        <v>42</v>
      </c>
      <c r="H22" s="4"/>
      <c r="I22" s="4"/>
      <c r="J22" s="3"/>
      <c r="K22" s="4"/>
    </row>
    <row r="23" spans="1:1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4.75" customHeight="1" x14ac:dyDescent="0.3">
      <c r="A24" s="3"/>
      <c r="B24" s="3"/>
      <c r="C24" s="3"/>
      <c r="D24" s="3"/>
      <c r="E24" s="3"/>
      <c r="F24" s="3"/>
      <c r="G24" s="3" t="s">
        <v>43</v>
      </c>
      <c r="H24" s="3"/>
      <c r="I24" s="3"/>
      <c r="J24" s="3"/>
      <c r="K24" s="4"/>
    </row>
    <row r="25" spans="1:11" ht="13.5" customHeight="1" x14ac:dyDescent="0.3">
      <c r="A25" s="3"/>
      <c r="B25" s="3"/>
      <c r="C25" s="3"/>
      <c r="D25" s="3"/>
      <c r="E25" s="3"/>
      <c r="F25" s="3"/>
      <c r="G25" s="42"/>
      <c r="H25" s="76" t="s">
        <v>44</v>
      </c>
      <c r="I25" s="76"/>
      <c r="J25" s="76"/>
      <c r="K25" s="4"/>
    </row>
    <row r="26" spans="1:11" x14ac:dyDescent="0.3">
      <c r="A26" s="3"/>
      <c r="B26" s="3"/>
      <c r="C26" s="3"/>
      <c r="D26" s="3"/>
      <c r="E26" s="3"/>
      <c r="F26" s="3"/>
      <c r="G26" s="43"/>
      <c r="H26" s="43" t="s">
        <v>45</v>
      </c>
      <c r="I26" s="44"/>
      <c r="J26" s="43"/>
      <c r="K26" s="4"/>
    </row>
    <row r="27" spans="1:11" s="46" customFormat="1" ht="14.5" x14ac:dyDescent="0.35">
      <c r="A27" s="45" t="s">
        <v>85</v>
      </c>
      <c r="B27" s="45"/>
      <c r="C27" s="45"/>
      <c r="D27" s="45"/>
      <c r="E27" s="45"/>
      <c r="F27" s="45"/>
      <c r="G27" s="45"/>
      <c r="H27" s="45"/>
      <c r="I27" s="45"/>
      <c r="J27" s="45"/>
      <c r="K27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O10" sqref="O10"/>
    </sheetView>
  </sheetViews>
  <sheetFormatPr defaultRowHeight="14" x14ac:dyDescent="0.3"/>
  <cols>
    <col min="1" max="1" width="5.54296875" style="1" customWidth="1"/>
    <col min="2" max="2" width="17.1796875" style="1" customWidth="1"/>
    <col min="3" max="3" width="12.26953125" style="1" customWidth="1"/>
    <col min="4" max="4" width="11.26953125" style="1" customWidth="1"/>
    <col min="5" max="5" width="11" style="1" customWidth="1"/>
    <col min="6" max="6" width="14.7265625" style="1" customWidth="1"/>
    <col min="7" max="7" width="15.453125" style="1" customWidth="1"/>
    <col min="8" max="8" width="1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54296875" style="1" customWidth="1"/>
    <col min="258" max="258" width="17.1796875" style="1" customWidth="1"/>
    <col min="259" max="259" width="12.26953125" style="1" customWidth="1"/>
    <col min="260" max="260" width="11.26953125" style="1" customWidth="1"/>
    <col min="261" max="261" width="11" style="1" customWidth="1"/>
    <col min="262" max="262" width="14.7265625" style="1" customWidth="1"/>
    <col min="263" max="263" width="15.453125" style="1" customWidth="1"/>
    <col min="264" max="264" width="1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54296875" style="1" customWidth="1"/>
    <col min="514" max="514" width="17.1796875" style="1" customWidth="1"/>
    <col min="515" max="515" width="12.26953125" style="1" customWidth="1"/>
    <col min="516" max="516" width="11.26953125" style="1" customWidth="1"/>
    <col min="517" max="517" width="11" style="1" customWidth="1"/>
    <col min="518" max="518" width="14.7265625" style="1" customWidth="1"/>
    <col min="519" max="519" width="15.453125" style="1" customWidth="1"/>
    <col min="520" max="520" width="1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54296875" style="1" customWidth="1"/>
    <col min="770" max="770" width="17.1796875" style="1" customWidth="1"/>
    <col min="771" max="771" width="12.26953125" style="1" customWidth="1"/>
    <col min="772" max="772" width="11.26953125" style="1" customWidth="1"/>
    <col min="773" max="773" width="11" style="1" customWidth="1"/>
    <col min="774" max="774" width="14.7265625" style="1" customWidth="1"/>
    <col min="775" max="775" width="15.453125" style="1" customWidth="1"/>
    <col min="776" max="776" width="1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54296875" style="1" customWidth="1"/>
    <col min="1026" max="1026" width="17.1796875" style="1" customWidth="1"/>
    <col min="1027" max="1027" width="12.26953125" style="1" customWidth="1"/>
    <col min="1028" max="1028" width="11.26953125" style="1" customWidth="1"/>
    <col min="1029" max="1029" width="11" style="1" customWidth="1"/>
    <col min="1030" max="1030" width="14.7265625" style="1" customWidth="1"/>
    <col min="1031" max="1031" width="15.453125" style="1" customWidth="1"/>
    <col min="1032" max="1032" width="1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54296875" style="1" customWidth="1"/>
    <col min="1282" max="1282" width="17.1796875" style="1" customWidth="1"/>
    <col min="1283" max="1283" width="12.26953125" style="1" customWidth="1"/>
    <col min="1284" max="1284" width="11.26953125" style="1" customWidth="1"/>
    <col min="1285" max="1285" width="11" style="1" customWidth="1"/>
    <col min="1286" max="1286" width="14.7265625" style="1" customWidth="1"/>
    <col min="1287" max="1287" width="15.453125" style="1" customWidth="1"/>
    <col min="1288" max="1288" width="1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54296875" style="1" customWidth="1"/>
    <col min="1538" max="1538" width="17.1796875" style="1" customWidth="1"/>
    <col min="1539" max="1539" width="12.26953125" style="1" customWidth="1"/>
    <col min="1540" max="1540" width="11.26953125" style="1" customWidth="1"/>
    <col min="1541" max="1541" width="11" style="1" customWidth="1"/>
    <col min="1542" max="1542" width="14.7265625" style="1" customWidth="1"/>
    <col min="1543" max="1543" width="15.453125" style="1" customWidth="1"/>
    <col min="1544" max="1544" width="1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54296875" style="1" customWidth="1"/>
    <col min="1794" max="1794" width="17.1796875" style="1" customWidth="1"/>
    <col min="1795" max="1795" width="12.26953125" style="1" customWidth="1"/>
    <col min="1796" max="1796" width="11.26953125" style="1" customWidth="1"/>
    <col min="1797" max="1797" width="11" style="1" customWidth="1"/>
    <col min="1798" max="1798" width="14.7265625" style="1" customWidth="1"/>
    <col min="1799" max="1799" width="15.453125" style="1" customWidth="1"/>
    <col min="1800" max="1800" width="1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54296875" style="1" customWidth="1"/>
    <col min="2050" max="2050" width="17.1796875" style="1" customWidth="1"/>
    <col min="2051" max="2051" width="12.26953125" style="1" customWidth="1"/>
    <col min="2052" max="2052" width="11.26953125" style="1" customWidth="1"/>
    <col min="2053" max="2053" width="11" style="1" customWidth="1"/>
    <col min="2054" max="2054" width="14.7265625" style="1" customWidth="1"/>
    <col min="2055" max="2055" width="15.453125" style="1" customWidth="1"/>
    <col min="2056" max="2056" width="1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54296875" style="1" customWidth="1"/>
    <col min="2306" max="2306" width="17.1796875" style="1" customWidth="1"/>
    <col min="2307" max="2307" width="12.26953125" style="1" customWidth="1"/>
    <col min="2308" max="2308" width="11.26953125" style="1" customWidth="1"/>
    <col min="2309" max="2309" width="11" style="1" customWidth="1"/>
    <col min="2310" max="2310" width="14.7265625" style="1" customWidth="1"/>
    <col min="2311" max="2311" width="15.453125" style="1" customWidth="1"/>
    <col min="2312" max="2312" width="1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54296875" style="1" customWidth="1"/>
    <col min="2562" max="2562" width="17.1796875" style="1" customWidth="1"/>
    <col min="2563" max="2563" width="12.26953125" style="1" customWidth="1"/>
    <col min="2564" max="2564" width="11.26953125" style="1" customWidth="1"/>
    <col min="2565" max="2565" width="11" style="1" customWidth="1"/>
    <col min="2566" max="2566" width="14.7265625" style="1" customWidth="1"/>
    <col min="2567" max="2567" width="15.453125" style="1" customWidth="1"/>
    <col min="2568" max="2568" width="1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54296875" style="1" customWidth="1"/>
    <col min="2818" max="2818" width="17.1796875" style="1" customWidth="1"/>
    <col min="2819" max="2819" width="12.26953125" style="1" customWidth="1"/>
    <col min="2820" max="2820" width="11.26953125" style="1" customWidth="1"/>
    <col min="2821" max="2821" width="11" style="1" customWidth="1"/>
    <col min="2822" max="2822" width="14.7265625" style="1" customWidth="1"/>
    <col min="2823" max="2823" width="15.453125" style="1" customWidth="1"/>
    <col min="2824" max="2824" width="1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54296875" style="1" customWidth="1"/>
    <col min="3074" max="3074" width="17.1796875" style="1" customWidth="1"/>
    <col min="3075" max="3075" width="12.26953125" style="1" customWidth="1"/>
    <col min="3076" max="3076" width="11.26953125" style="1" customWidth="1"/>
    <col min="3077" max="3077" width="11" style="1" customWidth="1"/>
    <col min="3078" max="3078" width="14.7265625" style="1" customWidth="1"/>
    <col min="3079" max="3079" width="15.453125" style="1" customWidth="1"/>
    <col min="3080" max="3080" width="1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54296875" style="1" customWidth="1"/>
    <col min="3330" max="3330" width="17.1796875" style="1" customWidth="1"/>
    <col min="3331" max="3331" width="12.26953125" style="1" customWidth="1"/>
    <col min="3332" max="3332" width="11.26953125" style="1" customWidth="1"/>
    <col min="3333" max="3333" width="11" style="1" customWidth="1"/>
    <col min="3334" max="3334" width="14.7265625" style="1" customWidth="1"/>
    <col min="3335" max="3335" width="15.453125" style="1" customWidth="1"/>
    <col min="3336" max="3336" width="1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54296875" style="1" customWidth="1"/>
    <col min="3586" max="3586" width="17.1796875" style="1" customWidth="1"/>
    <col min="3587" max="3587" width="12.26953125" style="1" customWidth="1"/>
    <col min="3588" max="3588" width="11.26953125" style="1" customWidth="1"/>
    <col min="3589" max="3589" width="11" style="1" customWidth="1"/>
    <col min="3590" max="3590" width="14.7265625" style="1" customWidth="1"/>
    <col min="3591" max="3591" width="15.453125" style="1" customWidth="1"/>
    <col min="3592" max="3592" width="1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54296875" style="1" customWidth="1"/>
    <col min="3842" max="3842" width="17.1796875" style="1" customWidth="1"/>
    <col min="3843" max="3843" width="12.26953125" style="1" customWidth="1"/>
    <col min="3844" max="3844" width="11.26953125" style="1" customWidth="1"/>
    <col min="3845" max="3845" width="11" style="1" customWidth="1"/>
    <col min="3846" max="3846" width="14.7265625" style="1" customWidth="1"/>
    <col min="3847" max="3847" width="15.453125" style="1" customWidth="1"/>
    <col min="3848" max="3848" width="1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54296875" style="1" customWidth="1"/>
    <col min="4098" max="4098" width="17.1796875" style="1" customWidth="1"/>
    <col min="4099" max="4099" width="12.26953125" style="1" customWidth="1"/>
    <col min="4100" max="4100" width="11.26953125" style="1" customWidth="1"/>
    <col min="4101" max="4101" width="11" style="1" customWidth="1"/>
    <col min="4102" max="4102" width="14.7265625" style="1" customWidth="1"/>
    <col min="4103" max="4103" width="15.453125" style="1" customWidth="1"/>
    <col min="4104" max="4104" width="1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54296875" style="1" customWidth="1"/>
    <col min="4354" max="4354" width="17.1796875" style="1" customWidth="1"/>
    <col min="4355" max="4355" width="12.26953125" style="1" customWidth="1"/>
    <col min="4356" max="4356" width="11.26953125" style="1" customWidth="1"/>
    <col min="4357" max="4357" width="11" style="1" customWidth="1"/>
    <col min="4358" max="4358" width="14.7265625" style="1" customWidth="1"/>
    <col min="4359" max="4359" width="15.453125" style="1" customWidth="1"/>
    <col min="4360" max="4360" width="1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54296875" style="1" customWidth="1"/>
    <col min="4610" max="4610" width="17.1796875" style="1" customWidth="1"/>
    <col min="4611" max="4611" width="12.26953125" style="1" customWidth="1"/>
    <col min="4612" max="4612" width="11.26953125" style="1" customWidth="1"/>
    <col min="4613" max="4613" width="11" style="1" customWidth="1"/>
    <col min="4614" max="4614" width="14.7265625" style="1" customWidth="1"/>
    <col min="4615" max="4615" width="15.453125" style="1" customWidth="1"/>
    <col min="4616" max="4616" width="1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54296875" style="1" customWidth="1"/>
    <col min="4866" max="4866" width="17.1796875" style="1" customWidth="1"/>
    <col min="4867" max="4867" width="12.26953125" style="1" customWidth="1"/>
    <col min="4868" max="4868" width="11.26953125" style="1" customWidth="1"/>
    <col min="4869" max="4869" width="11" style="1" customWidth="1"/>
    <col min="4870" max="4870" width="14.7265625" style="1" customWidth="1"/>
    <col min="4871" max="4871" width="15.453125" style="1" customWidth="1"/>
    <col min="4872" max="4872" width="1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54296875" style="1" customWidth="1"/>
    <col min="5122" max="5122" width="17.1796875" style="1" customWidth="1"/>
    <col min="5123" max="5123" width="12.26953125" style="1" customWidth="1"/>
    <col min="5124" max="5124" width="11.26953125" style="1" customWidth="1"/>
    <col min="5125" max="5125" width="11" style="1" customWidth="1"/>
    <col min="5126" max="5126" width="14.7265625" style="1" customWidth="1"/>
    <col min="5127" max="5127" width="15.453125" style="1" customWidth="1"/>
    <col min="5128" max="5128" width="1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54296875" style="1" customWidth="1"/>
    <col min="5378" max="5378" width="17.1796875" style="1" customWidth="1"/>
    <col min="5379" max="5379" width="12.26953125" style="1" customWidth="1"/>
    <col min="5380" max="5380" width="11.26953125" style="1" customWidth="1"/>
    <col min="5381" max="5381" width="11" style="1" customWidth="1"/>
    <col min="5382" max="5382" width="14.7265625" style="1" customWidth="1"/>
    <col min="5383" max="5383" width="15.453125" style="1" customWidth="1"/>
    <col min="5384" max="5384" width="1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54296875" style="1" customWidth="1"/>
    <col min="5634" max="5634" width="17.1796875" style="1" customWidth="1"/>
    <col min="5635" max="5635" width="12.26953125" style="1" customWidth="1"/>
    <col min="5636" max="5636" width="11.26953125" style="1" customWidth="1"/>
    <col min="5637" max="5637" width="11" style="1" customWidth="1"/>
    <col min="5638" max="5638" width="14.7265625" style="1" customWidth="1"/>
    <col min="5639" max="5639" width="15.453125" style="1" customWidth="1"/>
    <col min="5640" max="5640" width="1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54296875" style="1" customWidth="1"/>
    <col min="5890" max="5890" width="17.1796875" style="1" customWidth="1"/>
    <col min="5891" max="5891" width="12.26953125" style="1" customWidth="1"/>
    <col min="5892" max="5892" width="11.26953125" style="1" customWidth="1"/>
    <col min="5893" max="5893" width="11" style="1" customWidth="1"/>
    <col min="5894" max="5894" width="14.7265625" style="1" customWidth="1"/>
    <col min="5895" max="5895" width="15.453125" style="1" customWidth="1"/>
    <col min="5896" max="5896" width="1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54296875" style="1" customWidth="1"/>
    <col min="6146" max="6146" width="17.1796875" style="1" customWidth="1"/>
    <col min="6147" max="6147" width="12.26953125" style="1" customWidth="1"/>
    <col min="6148" max="6148" width="11.26953125" style="1" customWidth="1"/>
    <col min="6149" max="6149" width="11" style="1" customWidth="1"/>
    <col min="6150" max="6150" width="14.7265625" style="1" customWidth="1"/>
    <col min="6151" max="6151" width="15.453125" style="1" customWidth="1"/>
    <col min="6152" max="6152" width="1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54296875" style="1" customWidth="1"/>
    <col min="6402" max="6402" width="17.1796875" style="1" customWidth="1"/>
    <col min="6403" max="6403" width="12.26953125" style="1" customWidth="1"/>
    <col min="6404" max="6404" width="11.26953125" style="1" customWidth="1"/>
    <col min="6405" max="6405" width="11" style="1" customWidth="1"/>
    <col min="6406" max="6406" width="14.7265625" style="1" customWidth="1"/>
    <col min="6407" max="6407" width="15.453125" style="1" customWidth="1"/>
    <col min="6408" max="6408" width="1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54296875" style="1" customWidth="1"/>
    <col min="6658" max="6658" width="17.1796875" style="1" customWidth="1"/>
    <col min="6659" max="6659" width="12.26953125" style="1" customWidth="1"/>
    <col min="6660" max="6660" width="11.26953125" style="1" customWidth="1"/>
    <col min="6661" max="6661" width="11" style="1" customWidth="1"/>
    <col min="6662" max="6662" width="14.7265625" style="1" customWidth="1"/>
    <col min="6663" max="6663" width="15.453125" style="1" customWidth="1"/>
    <col min="6664" max="6664" width="1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54296875" style="1" customWidth="1"/>
    <col min="6914" max="6914" width="17.1796875" style="1" customWidth="1"/>
    <col min="6915" max="6915" width="12.26953125" style="1" customWidth="1"/>
    <col min="6916" max="6916" width="11.26953125" style="1" customWidth="1"/>
    <col min="6917" max="6917" width="11" style="1" customWidth="1"/>
    <col min="6918" max="6918" width="14.7265625" style="1" customWidth="1"/>
    <col min="6919" max="6919" width="15.453125" style="1" customWidth="1"/>
    <col min="6920" max="6920" width="1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54296875" style="1" customWidth="1"/>
    <col min="7170" max="7170" width="17.1796875" style="1" customWidth="1"/>
    <col min="7171" max="7171" width="12.26953125" style="1" customWidth="1"/>
    <col min="7172" max="7172" width="11.26953125" style="1" customWidth="1"/>
    <col min="7173" max="7173" width="11" style="1" customWidth="1"/>
    <col min="7174" max="7174" width="14.7265625" style="1" customWidth="1"/>
    <col min="7175" max="7175" width="15.453125" style="1" customWidth="1"/>
    <col min="7176" max="7176" width="1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54296875" style="1" customWidth="1"/>
    <col min="7426" max="7426" width="17.1796875" style="1" customWidth="1"/>
    <col min="7427" max="7427" width="12.26953125" style="1" customWidth="1"/>
    <col min="7428" max="7428" width="11.26953125" style="1" customWidth="1"/>
    <col min="7429" max="7429" width="11" style="1" customWidth="1"/>
    <col min="7430" max="7430" width="14.7265625" style="1" customWidth="1"/>
    <col min="7431" max="7431" width="15.453125" style="1" customWidth="1"/>
    <col min="7432" max="7432" width="1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54296875" style="1" customWidth="1"/>
    <col min="7682" max="7682" width="17.1796875" style="1" customWidth="1"/>
    <col min="7683" max="7683" width="12.26953125" style="1" customWidth="1"/>
    <col min="7684" max="7684" width="11.26953125" style="1" customWidth="1"/>
    <col min="7685" max="7685" width="11" style="1" customWidth="1"/>
    <col min="7686" max="7686" width="14.7265625" style="1" customWidth="1"/>
    <col min="7687" max="7687" width="15.453125" style="1" customWidth="1"/>
    <col min="7688" max="7688" width="1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54296875" style="1" customWidth="1"/>
    <col min="7938" max="7938" width="17.1796875" style="1" customWidth="1"/>
    <col min="7939" max="7939" width="12.26953125" style="1" customWidth="1"/>
    <col min="7940" max="7940" width="11.26953125" style="1" customWidth="1"/>
    <col min="7941" max="7941" width="11" style="1" customWidth="1"/>
    <col min="7942" max="7942" width="14.7265625" style="1" customWidth="1"/>
    <col min="7943" max="7943" width="15.453125" style="1" customWidth="1"/>
    <col min="7944" max="7944" width="1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54296875" style="1" customWidth="1"/>
    <col min="8194" max="8194" width="17.1796875" style="1" customWidth="1"/>
    <col min="8195" max="8195" width="12.26953125" style="1" customWidth="1"/>
    <col min="8196" max="8196" width="11.26953125" style="1" customWidth="1"/>
    <col min="8197" max="8197" width="11" style="1" customWidth="1"/>
    <col min="8198" max="8198" width="14.7265625" style="1" customWidth="1"/>
    <col min="8199" max="8199" width="15.453125" style="1" customWidth="1"/>
    <col min="8200" max="8200" width="1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54296875" style="1" customWidth="1"/>
    <col min="8450" max="8450" width="17.1796875" style="1" customWidth="1"/>
    <col min="8451" max="8451" width="12.26953125" style="1" customWidth="1"/>
    <col min="8452" max="8452" width="11.26953125" style="1" customWidth="1"/>
    <col min="8453" max="8453" width="11" style="1" customWidth="1"/>
    <col min="8454" max="8454" width="14.7265625" style="1" customWidth="1"/>
    <col min="8455" max="8455" width="15.453125" style="1" customWidth="1"/>
    <col min="8456" max="8456" width="1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54296875" style="1" customWidth="1"/>
    <col min="8706" max="8706" width="17.1796875" style="1" customWidth="1"/>
    <col min="8707" max="8707" width="12.26953125" style="1" customWidth="1"/>
    <col min="8708" max="8708" width="11.26953125" style="1" customWidth="1"/>
    <col min="8709" max="8709" width="11" style="1" customWidth="1"/>
    <col min="8710" max="8710" width="14.7265625" style="1" customWidth="1"/>
    <col min="8711" max="8711" width="15.453125" style="1" customWidth="1"/>
    <col min="8712" max="8712" width="1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54296875" style="1" customWidth="1"/>
    <col min="8962" max="8962" width="17.1796875" style="1" customWidth="1"/>
    <col min="8963" max="8963" width="12.26953125" style="1" customWidth="1"/>
    <col min="8964" max="8964" width="11.26953125" style="1" customWidth="1"/>
    <col min="8965" max="8965" width="11" style="1" customWidth="1"/>
    <col min="8966" max="8966" width="14.7265625" style="1" customWidth="1"/>
    <col min="8967" max="8967" width="15.453125" style="1" customWidth="1"/>
    <col min="8968" max="8968" width="1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54296875" style="1" customWidth="1"/>
    <col min="9218" max="9218" width="17.1796875" style="1" customWidth="1"/>
    <col min="9219" max="9219" width="12.26953125" style="1" customWidth="1"/>
    <col min="9220" max="9220" width="11.26953125" style="1" customWidth="1"/>
    <col min="9221" max="9221" width="11" style="1" customWidth="1"/>
    <col min="9222" max="9222" width="14.7265625" style="1" customWidth="1"/>
    <col min="9223" max="9223" width="15.453125" style="1" customWidth="1"/>
    <col min="9224" max="9224" width="1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54296875" style="1" customWidth="1"/>
    <col min="9474" max="9474" width="17.1796875" style="1" customWidth="1"/>
    <col min="9475" max="9475" width="12.26953125" style="1" customWidth="1"/>
    <col min="9476" max="9476" width="11.26953125" style="1" customWidth="1"/>
    <col min="9477" max="9477" width="11" style="1" customWidth="1"/>
    <col min="9478" max="9478" width="14.7265625" style="1" customWidth="1"/>
    <col min="9479" max="9479" width="15.453125" style="1" customWidth="1"/>
    <col min="9480" max="9480" width="1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54296875" style="1" customWidth="1"/>
    <col min="9730" max="9730" width="17.1796875" style="1" customWidth="1"/>
    <col min="9731" max="9731" width="12.26953125" style="1" customWidth="1"/>
    <col min="9732" max="9732" width="11.26953125" style="1" customWidth="1"/>
    <col min="9733" max="9733" width="11" style="1" customWidth="1"/>
    <col min="9734" max="9734" width="14.7265625" style="1" customWidth="1"/>
    <col min="9735" max="9735" width="15.453125" style="1" customWidth="1"/>
    <col min="9736" max="9736" width="1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54296875" style="1" customWidth="1"/>
    <col min="9986" max="9986" width="17.1796875" style="1" customWidth="1"/>
    <col min="9987" max="9987" width="12.26953125" style="1" customWidth="1"/>
    <col min="9988" max="9988" width="11.26953125" style="1" customWidth="1"/>
    <col min="9989" max="9989" width="11" style="1" customWidth="1"/>
    <col min="9990" max="9990" width="14.7265625" style="1" customWidth="1"/>
    <col min="9991" max="9991" width="15.453125" style="1" customWidth="1"/>
    <col min="9992" max="9992" width="1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54296875" style="1" customWidth="1"/>
    <col min="10242" max="10242" width="17.1796875" style="1" customWidth="1"/>
    <col min="10243" max="10243" width="12.26953125" style="1" customWidth="1"/>
    <col min="10244" max="10244" width="11.26953125" style="1" customWidth="1"/>
    <col min="10245" max="10245" width="11" style="1" customWidth="1"/>
    <col min="10246" max="10246" width="14.7265625" style="1" customWidth="1"/>
    <col min="10247" max="10247" width="15.453125" style="1" customWidth="1"/>
    <col min="10248" max="10248" width="1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54296875" style="1" customWidth="1"/>
    <col min="10498" max="10498" width="17.1796875" style="1" customWidth="1"/>
    <col min="10499" max="10499" width="12.26953125" style="1" customWidth="1"/>
    <col min="10500" max="10500" width="11.26953125" style="1" customWidth="1"/>
    <col min="10501" max="10501" width="11" style="1" customWidth="1"/>
    <col min="10502" max="10502" width="14.7265625" style="1" customWidth="1"/>
    <col min="10503" max="10503" width="15.453125" style="1" customWidth="1"/>
    <col min="10504" max="10504" width="1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54296875" style="1" customWidth="1"/>
    <col min="10754" max="10754" width="17.1796875" style="1" customWidth="1"/>
    <col min="10755" max="10755" width="12.26953125" style="1" customWidth="1"/>
    <col min="10756" max="10756" width="11.26953125" style="1" customWidth="1"/>
    <col min="10757" max="10757" width="11" style="1" customWidth="1"/>
    <col min="10758" max="10758" width="14.7265625" style="1" customWidth="1"/>
    <col min="10759" max="10759" width="15.453125" style="1" customWidth="1"/>
    <col min="10760" max="10760" width="1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54296875" style="1" customWidth="1"/>
    <col min="11010" max="11010" width="17.1796875" style="1" customWidth="1"/>
    <col min="11011" max="11011" width="12.26953125" style="1" customWidth="1"/>
    <col min="11012" max="11012" width="11.26953125" style="1" customWidth="1"/>
    <col min="11013" max="11013" width="11" style="1" customWidth="1"/>
    <col min="11014" max="11014" width="14.7265625" style="1" customWidth="1"/>
    <col min="11015" max="11015" width="15.453125" style="1" customWidth="1"/>
    <col min="11016" max="11016" width="1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54296875" style="1" customWidth="1"/>
    <col min="11266" max="11266" width="17.1796875" style="1" customWidth="1"/>
    <col min="11267" max="11267" width="12.26953125" style="1" customWidth="1"/>
    <col min="11268" max="11268" width="11.26953125" style="1" customWidth="1"/>
    <col min="11269" max="11269" width="11" style="1" customWidth="1"/>
    <col min="11270" max="11270" width="14.7265625" style="1" customWidth="1"/>
    <col min="11271" max="11271" width="15.453125" style="1" customWidth="1"/>
    <col min="11272" max="11272" width="1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54296875" style="1" customWidth="1"/>
    <col min="11522" max="11522" width="17.1796875" style="1" customWidth="1"/>
    <col min="11523" max="11523" width="12.26953125" style="1" customWidth="1"/>
    <col min="11524" max="11524" width="11.26953125" style="1" customWidth="1"/>
    <col min="11525" max="11525" width="11" style="1" customWidth="1"/>
    <col min="11526" max="11526" width="14.7265625" style="1" customWidth="1"/>
    <col min="11527" max="11527" width="15.453125" style="1" customWidth="1"/>
    <col min="11528" max="11528" width="1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54296875" style="1" customWidth="1"/>
    <col min="11778" max="11778" width="17.1796875" style="1" customWidth="1"/>
    <col min="11779" max="11779" width="12.26953125" style="1" customWidth="1"/>
    <col min="11780" max="11780" width="11.26953125" style="1" customWidth="1"/>
    <col min="11781" max="11781" width="11" style="1" customWidth="1"/>
    <col min="11782" max="11782" width="14.7265625" style="1" customWidth="1"/>
    <col min="11783" max="11783" width="15.453125" style="1" customWidth="1"/>
    <col min="11784" max="11784" width="1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54296875" style="1" customWidth="1"/>
    <col min="12034" max="12034" width="17.1796875" style="1" customWidth="1"/>
    <col min="12035" max="12035" width="12.26953125" style="1" customWidth="1"/>
    <col min="12036" max="12036" width="11.26953125" style="1" customWidth="1"/>
    <col min="12037" max="12037" width="11" style="1" customWidth="1"/>
    <col min="12038" max="12038" width="14.7265625" style="1" customWidth="1"/>
    <col min="12039" max="12039" width="15.453125" style="1" customWidth="1"/>
    <col min="12040" max="12040" width="1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54296875" style="1" customWidth="1"/>
    <col min="12290" max="12290" width="17.1796875" style="1" customWidth="1"/>
    <col min="12291" max="12291" width="12.26953125" style="1" customWidth="1"/>
    <col min="12292" max="12292" width="11.26953125" style="1" customWidth="1"/>
    <col min="12293" max="12293" width="11" style="1" customWidth="1"/>
    <col min="12294" max="12294" width="14.7265625" style="1" customWidth="1"/>
    <col min="12295" max="12295" width="15.453125" style="1" customWidth="1"/>
    <col min="12296" max="12296" width="1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54296875" style="1" customWidth="1"/>
    <col min="12546" max="12546" width="17.1796875" style="1" customWidth="1"/>
    <col min="12547" max="12547" width="12.26953125" style="1" customWidth="1"/>
    <col min="12548" max="12548" width="11.26953125" style="1" customWidth="1"/>
    <col min="12549" max="12549" width="11" style="1" customWidth="1"/>
    <col min="12550" max="12550" width="14.7265625" style="1" customWidth="1"/>
    <col min="12551" max="12551" width="15.453125" style="1" customWidth="1"/>
    <col min="12552" max="12552" width="1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54296875" style="1" customWidth="1"/>
    <col min="12802" max="12802" width="17.1796875" style="1" customWidth="1"/>
    <col min="12803" max="12803" width="12.26953125" style="1" customWidth="1"/>
    <col min="12804" max="12804" width="11.26953125" style="1" customWidth="1"/>
    <col min="12805" max="12805" width="11" style="1" customWidth="1"/>
    <col min="12806" max="12806" width="14.7265625" style="1" customWidth="1"/>
    <col min="12807" max="12807" width="15.453125" style="1" customWidth="1"/>
    <col min="12808" max="12808" width="1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54296875" style="1" customWidth="1"/>
    <col min="13058" max="13058" width="17.1796875" style="1" customWidth="1"/>
    <col min="13059" max="13059" width="12.26953125" style="1" customWidth="1"/>
    <col min="13060" max="13060" width="11.26953125" style="1" customWidth="1"/>
    <col min="13061" max="13061" width="11" style="1" customWidth="1"/>
    <col min="13062" max="13062" width="14.7265625" style="1" customWidth="1"/>
    <col min="13063" max="13063" width="15.453125" style="1" customWidth="1"/>
    <col min="13064" max="13064" width="1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54296875" style="1" customWidth="1"/>
    <col min="13314" max="13314" width="17.1796875" style="1" customWidth="1"/>
    <col min="13315" max="13315" width="12.26953125" style="1" customWidth="1"/>
    <col min="13316" max="13316" width="11.26953125" style="1" customWidth="1"/>
    <col min="13317" max="13317" width="11" style="1" customWidth="1"/>
    <col min="13318" max="13318" width="14.7265625" style="1" customWidth="1"/>
    <col min="13319" max="13319" width="15.453125" style="1" customWidth="1"/>
    <col min="13320" max="13320" width="1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54296875" style="1" customWidth="1"/>
    <col min="13570" max="13570" width="17.1796875" style="1" customWidth="1"/>
    <col min="13571" max="13571" width="12.26953125" style="1" customWidth="1"/>
    <col min="13572" max="13572" width="11.26953125" style="1" customWidth="1"/>
    <col min="13573" max="13573" width="11" style="1" customWidth="1"/>
    <col min="13574" max="13574" width="14.7265625" style="1" customWidth="1"/>
    <col min="13575" max="13575" width="15.453125" style="1" customWidth="1"/>
    <col min="13576" max="13576" width="1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54296875" style="1" customWidth="1"/>
    <col min="13826" max="13826" width="17.1796875" style="1" customWidth="1"/>
    <col min="13827" max="13827" width="12.26953125" style="1" customWidth="1"/>
    <col min="13828" max="13828" width="11.26953125" style="1" customWidth="1"/>
    <col min="13829" max="13829" width="11" style="1" customWidth="1"/>
    <col min="13830" max="13830" width="14.7265625" style="1" customWidth="1"/>
    <col min="13831" max="13831" width="15.453125" style="1" customWidth="1"/>
    <col min="13832" max="13832" width="1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54296875" style="1" customWidth="1"/>
    <col min="14082" max="14082" width="17.1796875" style="1" customWidth="1"/>
    <col min="14083" max="14083" width="12.26953125" style="1" customWidth="1"/>
    <col min="14084" max="14084" width="11.26953125" style="1" customWidth="1"/>
    <col min="14085" max="14085" width="11" style="1" customWidth="1"/>
    <col min="14086" max="14086" width="14.7265625" style="1" customWidth="1"/>
    <col min="14087" max="14087" width="15.453125" style="1" customWidth="1"/>
    <col min="14088" max="14088" width="1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54296875" style="1" customWidth="1"/>
    <col min="14338" max="14338" width="17.1796875" style="1" customWidth="1"/>
    <col min="14339" max="14339" width="12.26953125" style="1" customWidth="1"/>
    <col min="14340" max="14340" width="11.26953125" style="1" customWidth="1"/>
    <col min="14341" max="14341" width="11" style="1" customWidth="1"/>
    <col min="14342" max="14342" width="14.7265625" style="1" customWidth="1"/>
    <col min="14343" max="14343" width="15.453125" style="1" customWidth="1"/>
    <col min="14344" max="14344" width="1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54296875" style="1" customWidth="1"/>
    <col min="14594" max="14594" width="17.1796875" style="1" customWidth="1"/>
    <col min="14595" max="14595" width="12.26953125" style="1" customWidth="1"/>
    <col min="14596" max="14596" width="11.26953125" style="1" customWidth="1"/>
    <col min="14597" max="14597" width="11" style="1" customWidth="1"/>
    <col min="14598" max="14598" width="14.7265625" style="1" customWidth="1"/>
    <col min="14599" max="14599" width="15.453125" style="1" customWidth="1"/>
    <col min="14600" max="14600" width="1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54296875" style="1" customWidth="1"/>
    <col min="14850" max="14850" width="17.1796875" style="1" customWidth="1"/>
    <col min="14851" max="14851" width="12.26953125" style="1" customWidth="1"/>
    <col min="14852" max="14852" width="11.26953125" style="1" customWidth="1"/>
    <col min="14853" max="14853" width="11" style="1" customWidth="1"/>
    <col min="14854" max="14854" width="14.7265625" style="1" customWidth="1"/>
    <col min="14855" max="14855" width="15.453125" style="1" customWidth="1"/>
    <col min="14856" max="14856" width="1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54296875" style="1" customWidth="1"/>
    <col min="15106" max="15106" width="17.1796875" style="1" customWidth="1"/>
    <col min="15107" max="15107" width="12.26953125" style="1" customWidth="1"/>
    <col min="15108" max="15108" width="11.26953125" style="1" customWidth="1"/>
    <col min="15109" max="15109" width="11" style="1" customWidth="1"/>
    <col min="15110" max="15110" width="14.7265625" style="1" customWidth="1"/>
    <col min="15111" max="15111" width="15.453125" style="1" customWidth="1"/>
    <col min="15112" max="15112" width="1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54296875" style="1" customWidth="1"/>
    <col min="15362" max="15362" width="17.1796875" style="1" customWidth="1"/>
    <col min="15363" max="15363" width="12.26953125" style="1" customWidth="1"/>
    <col min="15364" max="15364" width="11.26953125" style="1" customWidth="1"/>
    <col min="15365" max="15365" width="11" style="1" customWidth="1"/>
    <col min="15366" max="15366" width="14.7265625" style="1" customWidth="1"/>
    <col min="15367" max="15367" width="15.453125" style="1" customWidth="1"/>
    <col min="15368" max="15368" width="1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54296875" style="1" customWidth="1"/>
    <col min="15618" max="15618" width="17.1796875" style="1" customWidth="1"/>
    <col min="15619" max="15619" width="12.26953125" style="1" customWidth="1"/>
    <col min="15620" max="15620" width="11.26953125" style="1" customWidth="1"/>
    <col min="15621" max="15621" width="11" style="1" customWidth="1"/>
    <col min="15622" max="15622" width="14.7265625" style="1" customWidth="1"/>
    <col min="15623" max="15623" width="15.453125" style="1" customWidth="1"/>
    <col min="15624" max="15624" width="1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54296875" style="1" customWidth="1"/>
    <col min="15874" max="15874" width="17.1796875" style="1" customWidth="1"/>
    <col min="15875" max="15875" width="12.26953125" style="1" customWidth="1"/>
    <col min="15876" max="15876" width="11.26953125" style="1" customWidth="1"/>
    <col min="15877" max="15877" width="11" style="1" customWidth="1"/>
    <col min="15878" max="15878" width="14.7265625" style="1" customWidth="1"/>
    <col min="15879" max="15879" width="15.453125" style="1" customWidth="1"/>
    <col min="15880" max="15880" width="1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54296875" style="1" customWidth="1"/>
    <col min="16130" max="16130" width="17.1796875" style="1" customWidth="1"/>
    <col min="16131" max="16131" width="12.26953125" style="1" customWidth="1"/>
    <col min="16132" max="16132" width="11.26953125" style="1" customWidth="1"/>
    <col min="16133" max="16133" width="11" style="1" customWidth="1"/>
    <col min="16134" max="16134" width="14.7265625" style="1" customWidth="1"/>
    <col min="16135" max="16135" width="15.453125" style="1" customWidth="1"/>
    <col min="16136" max="16136" width="1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3" x14ac:dyDescent="0.3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3" ht="15" customHeight="1" x14ac:dyDescent="0.3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3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3" x14ac:dyDescent="0.3">
      <c r="A5" s="79" t="s">
        <v>47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3" x14ac:dyDescent="0.3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0" t="s">
        <v>77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3" ht="14.5" x14ac:dyDescent="0.35">
      <c r="A8" s="5" t="s">
        <v>6</v>
      </c>
      <c r="B8" s="6"/>
      <c r="C8" s="5" t="s">
        <v>114</v>
      </c>
      <c r="D8" s="6"/>
      <c r="E8" s="5" t="s">
        <v>8</v>
      </c>
      <c r="F8" s="7" t="s">
        <v>115</v>
      </c>
      <c r="G8" s="8"/>
      <c r="H8" s="9"/>
      <c r="I8" s="9"/>
      <c r="J8" s="5" t="s">
        <v>9</v>
      </c>
      <c r="K8" s="7" t="s">
        <v>116</v>
      </c>
    </row>
    <row r="9" spans="1:13" s="12" customFormat="1" ht="27.75" customHeight="1" x14ac:dyDescent="0.35">
      <c r="A9" s="81" t="s">
        <v>10</v>
      </c>
      <c r="B9" s="81"/>
      <c r="C9" s="82" t="s">
        <v>117</v>
      </c>
      <c r="D9" s="83"/>
      <c r="E9" s="10" t="s">
        <v>12</v>
      </c>
      <c r="F9" s="11"/>
      <c r="G9" s="84" t="s">
        <v>118</v>
      </c>
      <c r="H9" s="85"/>
      <c r="I9" s="85"/>
      <c r="J9" s="86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5" t="s">
        <v>23</v>
      </c>
      <c r="K10" s="15" t="s">
        <v>24</v>
      </c>
    </row>
    <row r="11" spans="1:13" x14ac:dyDescent="0.3">
      <c r="A11" s="16" t="s">
        <v>25</v>
      </c>
      <c r="B11" s="16" t="s">
        <v>26</v>
      </c>
      <c r="C11" s="16" t="s">
        <v>27</v>
      </c>
      <c r="D11" s="16" t="s">
        <v>28</v>
      </c>
      <c r="E11" s="16" t="s">
        <v>29</v>
      </c>
      <c r="F11" s="16" t="s">
        <v>30</v>
      </c>
      <c r="G11" s="16" t="s">
        <v>31</v>
      </c>
      <c r="H11" s="16" t="s">
        <v>32</v>
      </c>
      <c r="I11" s="16" t="s">
        <v>33</v>
      </c>
      <c r="J11" s="17" t="s">
        <v>34</v>
      </c>
      <c r="K11" s="17" t="s">
        <v>35</v>
      </c>
    </row>
    <row r="12" spans="1:13" ht="28" x14ac:dyDescent="0.3">
      <c r="A12" s="13">
        <v>1</v>
      </c>
      <c r="B12" s="18" t="s">
        <v>36</v>
      </c>
      <c r="C12" s="19">
        <v>262400000</v>
      </c>
      <c r="D12" s="20">
        <v>3046442.03</v>
      </c>
      <c r="E12" s="21">
        <v>2.887</v>
      </c>
      <c r="F12" s="13">
        <f>(C12*0.5)/12</f>
        <v>10933333.333333334</v>
      </c>
      <c r="G12" s="13">
        <f>D12*E12</f>
        <v>8795078.1406100001</v>
      </c>
      <c r="H12" s="13">
        <f>G12*(1/100)</f>
        <v>87950.78140610001</v>
      </c>
      <c r="I12" s="13">
        <f>G12-H12</f>
        <v>8707127.3592038993</v>
      </c>
      <c r="J12" s="13">
        <f>F12+I12</f>
        <v>19640460.692537233</v>
      </c>
      <c r="K12" s="13">
        <f>F12+G12</f>
        <v>19728411.473943334</v>
      </c>
    </row>
    <row r="13" spans="1:13" ht="15" customHeight="1" x14ac:dyDescent="0.3">
      <c r="A13" s="16"/>
      <c r="B13" s="22"/>
      <c r="C13" s="17"/>
      <c r="D13" s="23"/>
      <c r="E13" s="24"/>
      <c r="F13" s="22"/>
      <c r="G13" s="22"/>
      <c r="H13" s="22"/>
      <c r="I13" s="22"/>
      <c r="J13" s="23"/>
      <c r="K13" s="23"/>
    </row>
    <row r="14" spans="1:13" x14ac:dyDescent="0.3">
      <c r="A14" s="25"/>
      <c r="B14" s="26"/>
      <c r="C14" s="26"/>
      <c r="D14" s="27"/>
      <c r="E14" s="26"/>
      <c r="F14" s="28"/>
      <c r="G14" s="29"/>
      <c r="H14" s="29"/>
      <c r="I14" s="30"/>
      <c r="J14" s="31"/>
      <c r="K14" s="27"/>
      <c r="L14" s="32"/>
      <c r="M14" s="33"/>
    </row>
    <row r="15" spans="1:13" ht="18" customHeight="1" x14ac:dyDescent="0.3">
      <c r="A15" s="25"/>
      <c r="B15" s="26"/>
      <c r="C15" s="87" t="s">
        <v>37</v>
      </c>
      <c r="D15" s="87"/>
      <c r="E15" s="87"/>
      <c r="F15" s="35">
        <f>ROUND(J12,0)</f>
        <v>19640461</v>
      </c>
      <c r="G15" s="36"/>
      <c r="H15" s="4"/>
      <c r="I15" s="37"/>
      <c r="J15" s="27"/>
      <c r="K15" s="27"/>
    </row>
    <row r="16" spans="1:13" x14ac:dyDescent="0.3">
      <c r="A16" s="25"/>
      <c r="B16" s="26"/>
      <c r="C16" s="34"/>
      <c r="D16" s="34"/>
      <c r="E16" s="34"/>
      <c r="F16" s="38" t="s">
        <v>119</v>
      </c>
      <c r="G16" s="38"/>
      <c r="H16" s="4"/>
      <c r="I16" s="37"/>
      <c r="J16" s="27"/>
      <c r="K16" s="27"/>
      <c r="L16" s="1" t="s">
        <v>39</v>
      </c>
    </row>
    <row r="17" spans="1:11" ht="7.5" customHeight="1" x14ac:dyDescent="0.3">
      <c r="A17" s="25"/>
      <c r="B17" s="26"/>
      <c r="C17" s="39"/>
      <c r="D17" s="3"/>
      <c r="E17" s="40"/>
      <c r="F17" s="38"/>
      <c r="G17" s="38"/>
      <c r="H17" s="4"/>
      <c r="I17" s="37"/>
      <c r="J17" s="27"/>
      <c r="K17" s="27"/>
    </row>
    <row r="18" spans="1:11" ht="16.5" customHeight="1" x14ac:dyDescent="0.3">
      <c r="A18" s="25"/>
      <c r="B18" s="26"/>
      <c r="C18" s="87" t="s">
        <v>40</v>
      </c>
      <c r="D18" s="87"/>
      <c r="E18" s="87"/>
      <c r="F18" s="35">
        <f>ROUND(K12,0)</f>
        <v>19728411</v>
      </c>
      <c r="G18" s="36"/>
      <c r="H18" s="4"/>
      <c r="I18" s="37"/>
      <c r="J18" s="27"/>
      <c r="K18" s="27"/>
    </row>
    <row r="19" spans="1:11" x14ac:dyDescent="0.3">
      <c r="A19" s="25"/>
      <c r="B19" s="26"/>
      <c r="C19" s="26"/>
      <c r="D19" s="27"/>
      <c r="E19" s="26"/>
      <c r="F19" s="38" t="s">
        <v>120</v>
      </c>
      <c r="G19" s="38"/>
      <c r="H19" s="4"/>
      <c r="I19" s="37"/>
      <c r="J19" s="27"/>
      <c r="K19" s="27"/>
    </row>
    <row r="20" spans="1:11" x14ac:dyDescent="0.3">
      <c r="A20" s="25"/>
      <c r="B20" s="26"/>
      <c r="C20" s="26"/>
      <c r="D20" s="27"/>
      <c r="E20" s="26"/>
      <c r="F20" s="28"/>
      <c r="G20" s="29"/>
      <c r="H20" s="29"/>
      <c r="I20" s="30"/>
      <c r="J20" s="31"/>
      <c r="K20" s="27"/>
    </row>
    <row r="21" spans="1:11" ht="12.7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41"/>
      <c r="K21" s="4"/>
    </row>
    <row r="22" spans="1:11" x14ac:dyDescent="0.3">
      <c r="A22" s="30"/>
      <c r="B22" s="37"/>
      <c r="C22" s="37"/>
      <c r="D22" s="37"/>
      <c r="E22" s="37"/>
      <c r="F22" s="37"/>
      <c r="G22" s="3" t="s">
        <v>42</v>
      </c>
      <c r="H22" s="4"/>
      <c r="I22" s="4"/>
      <c r="J22" s="3"/>
      <c r="K22" s="4"/>
    </row>
    <row r="23" spans="1:1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4.75" customHeight="1" x14ac:dyDescent="0.3">
      <c r="A24" s="3"/>
      <c r="B24" s="3"/>
      <c r="C24" s="3"/>
      <c r="D24" s="3"/>
      <c r="E24" s="3"/>
      <c r="F24" s="3"/>
      <c r="G24" s="3" t="s">
        <v>43</v>
      </c>
      <c r="H24" s="3"/>
      <c r="I24" s="3"/>
      <c r="J24" s="3"/>
      <c r="K24" s="4"/>
    </row>
    <row r="25" spans="1:11" ht="13.5" customHeight="1" x14ac:dyDescent="0.3">
      <c r="A25" s="3"/>
      <c r="B25" s="3"/>
      <c r="C25" s="3"/>
      <c r="D25" s="3"/>
      <c r="E25" s="3"/>
      <c r="F25" s="3"/>
      <c r="G25" s="42"/>
      <c r="H25" s="76" t="s">
        <v>44</v>
      </c>
      <c r="I25" s="76"/>
      <c r="J25" s="76"/>
      <c r="K25" s="4"/>
    </row>
    <row r="26" spans="1:11" x14ac:dyDescent="0.3">
      <c r="A26" s="3"/>
      <c r="B26" s="3"/>
      <c r="C26" s="3"/>
      <c r="D26" s="3"/>
      <c r="E26" s="3"/>
      <c r="F26" s="3"/>
      <c r="G26" s="43"/>
      <c r="H26" s="43" t="s">
        <v>45</v>
      </c>
      <c r="I26" s="44"/>
      <c r="J26" s="43"/>
      <c r="K26" s="4"/>
    </row>
    <row r="27" spans="1:11" s="46" customFormat="1" ht="14.5" x14ac:dyDescent="0.35">
      <c r="A27" s="45" t="s">
        <v>85</v>
      </c>
      <c r="B27" s="45"/>
      <c r="C27" s="45"/>
      <c r="D27" s="45"/>
      <c r="E27" s="45"/>
      <c r="F27" s="45"/>
      <c r="G27" s="45"/>
      <c r="H27" s="45"/>
      <c r="I27" s="45"/>
      <c r="J27" s="45"/>
      <c r="K27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C12" sqref="C12"/>
    </sheetView>
  </sheetViews>
  <sheetFormatPr defaultRowHeight="14" x14ac:dyDescent="0.3"/>
  <cols>
    <col min="1" max="1" width="5.54296875" style="1" customWidth="1"/>
    <col min="2" max="2" width="17.1796875" style="1" customWidth="1"/>
    <col min="3" max="3" width="12.26953125" style="1" customWidth="1"/>
    <col min="4" max="4" width="11.26953125" style="1" customWidth="1"/>
    <col min="5" max="5" width="11" style="1" customWidth="1"/>
    <col min="6" max="6" width="14.7265625" style="1" customWidth="1"/>
    <col min="7" max="7" width="15.453125" style="1" customWidth="1"/>
    <col min="8" max="8" width="15" style="1" customWidth="1"/>
    <col min="9" max="9" width="11.54296875" style="1" customWidth="1"/>
    <col min="10" max="10" width="13.453125" style="1" customWidth="1"/>
    <col min="11" max="11" width="20.81640625" style="1" customWidth="1"/>
    <col min="12" max="254" width="9.1796875" style="1"/>
    <col min="255" max="255" width="5.54296875" style="1" customWidth="1"/>
    <col min="256" max="256" width="17.1796875" style="1" customWidth="1"/>
    <col min="257" max="257" width="12.26953125" style="1" customWidth="1"/>
    <col min="258" max="258" width="11.26953125" style="1" customWidth="1"/>
    <col min="259" max="259" width="11" style="1" customWidth="1"/>
    <col min="260" max="260" width="14.7265625" style="1" customWidth="1"/>
    <col min="261" max="261" width="15.453125" style="1" customWidth="1"/>
    <col min="262" max="262" width="15" style="1" customWidth="1"/>
    <col min="263" max="263" width="11.54296875" style="1" customWidth="1"/>
    <col min="264" max="264" width="13.453125" style="1" customWidth="1"/>
    <col min="265" max="265" width="20.81640625" style="1" customWidth="1"/>
    <col min="266" max="266" width="17.1796875" style="1" customWidth="1"/>
    <col min="267" max="510" width="9.1796875" style="1"/>
    <col min="511" max="511" width="5.54296875" style="1" customWidth="1"/>
    <col min="512" max="512" width="17.1796875" style="1" customWidth="1"/>
    <col min="513" max="513" width="12.26953125" style="1" customWidth="1"/>
    <col min="514" max="514" width="11.26953125" style="1" customWidth="1"/>
    <col min="515" max="515" width="11" style="1" customWidth="1"/>
    <col min="516" max="516" width="14.7265625" style="1" customWidth="1"/>
    <col min="517" max="517" width="15.453125" style="1" customWidth="1"/>
    <col min="518" max="518" width="15" style="1" customWidth="1"/>
    <col min="519" max="519" width="11.54296875" style="1" customWidth="1"/>
    <col min="520" max="520" width="13.453125" style="1" customWidth="1"/>
    <col min="521" max="521" width="20.81640625" style="1" customWidth="1"/>
    <col min="522" max="522" width="17.1796875" style="1" customWidth="1"/>
    <col min="523" max="766" width="9.1796875" style="1"/>
    <col min="767" max="767" width="5.54296875" style="1" customWidth="1"/>
    <col min="768" max="768" width="17.1796875" style="1" customWidth="1"/>
    <col min="769" max="769" width="12.26953125" style="1" customWidth="1"/>
    <col min="770" max="770" width="11.26953125" style="1" customWidth="1"/>
    <col min="771" max="771" width="11" style="1" customWidth="1"/>
    <col min="772" max="772" width="14.7265625" style="1" customWidth="1"/>
    <col min="773" max="773" width="15.453125" style="1" customWidth="1"/>
    <col min="774" max="774" width="15" style="1" customWidth="1"/>
    <col min="775" max="775" width="11.54296875" style="1" customWidth="1"/>
    <col min="776" max="776" width="13.453125" style="1" customWidth="1"/>
    <col min="777" max="777" width="20.81640625" style="1" customWidth="1"/>
    <col min="778" max="778" width="17.1796875" style="1" customWidth="1"/>
    <col min="779" max="1022" width="9.1796875" style="1"/>
    <col min="1023" max="1023" width="5.54296875" style="1" customWidth="1"/>
    <col min="1024" max="1024" width="17.1796875" style="1" customWidth="1"/>
    <col min="1025" max="1025" width="12.26953125" style="1" customWidth="1"/>
    <col min="1026" max="1026" width="11.26953125" style="1" customWidth="1"/>
    <col min="1027" max="1027" width="11" style="1" customWidth="1"/>
    <col min="1028" max="1028" width="14.7265625" style="1" customWidth="1"/>
    <col min="1029" max="1029" width="15.453125" style="1" customWidth="1"/>
    <col min="1030" max="1030" width="15" style="1" customWidth="1"/>
    <col min="1031" max="1031" width="11.54296875" style="1" customWidth="1"/>
    <col min="1032" max="1032" width="13.453125" style="1" customWidth="1"/>
    <col min="1033" max="1033" width="20.81640625" style="1" customWidth="1"/>
    <col min="1034" max="1034" width="17.1796875" style="1" customWidth="1"/>
    <col min="1035" max="1278" width="9.1796875" style="1"/>
    <col min="1279" max="1279" width="5.54296875" style="1" customWidth="1"/>
    <col min="1280" max="1280" width="17.1796875" style="1" customWidth="1"/>
    <col min="1281" max="1281" width="12.26953125" style="1" customWidth="1"/>
    <col min="1282" max="1282" width="11.26953125" style="1" customWidth="1"/>
    <col min="1283" max="1283" width="11" style="1" customWidth="1"/>
    <col min="1284" max="1284" width="14.7265625" style="1" customWidth="1"/>
    <col min="1285" max="1285" width="15.453125" style="1" customWidth="1"/>
    <col min="1286" max="1286" width="15" style="1" customWidth="1"/>
    <col min="1287" max="1287" width="11.54296875" style="1" customWidth="1"/>
    <col min="1288" max="1288" width="13.453125" style="1" customWidth="1"/>
    <col min="1289" max="1289" width="20.81640625" style="1" customWidth="1"/>
    <col min="1290" max="1290" width="17.1796875" style="1" customWidth="1"/>
    <col min="1291" max="1534" width="9.1796875" style="1"/>
    <col min="1535" max="1535" width="5.54296875" style="1" customWidth="1"/>
    <col min="1536" max="1536" width="17.1796875" style="1" customWidth="1"/>
    <col min="1537" max="1537" width="12.26953125" style="1" customWidth="1"/>
    <col min="1538" max="1538" width="11.26953125" style="1" customWidth="1"/>
    <col min="1539" max="1539" width="11" style="1" customWidth="1"/>
    <col min="1540" max="1540" width="14.7265625" style="1" customWidth="1"/>
    <col min="1541" max="1541" width="15.453125" style="1" customWidth="1"/>
    <col min="1542" max="1542" width="15" style="1" customWidth="1"/>
    <col min="1543" max="1543" width="11.54296875" style="1" customWidth="1"/>
    <col min="1544" max="1544" width="13.453125" style="1" customWidth="1"/>
    <col min="1545" max="1545" width="20.81640625" style="1" customWidth="1"/>
    <col min="1546" max="1546" width="17.1796875" style="1" customWidth="1"/>
    <col min="1547" max="1790" width="9.1796875" style="1"/>
    <col min="1791" max="1791" width="5.54296875" style="1" customWidth="1"/>
    <col min="1792" max="1792" width="17.1796875" style="1" customWidth="1"/>
    <col min="1793" max="1793" width="12.26953125" style="1" customWidth="1"/>
    <col min="1794" max="1794" width="11.26953125" style="1" customWidth="1"/>
    <col min="1795" max="1795" width="11" style="1" customWidth="1"/>
    <col min="1796" max="1796" width="14.7265625" style="1" customWidth="1"/>
    <col min="1797" max="1797" width="15.453125" style="1" customWidth="1"/>
    <col min="1798" max="1798" width="15" style="1" customWidth="1"/>
    <col min="1799" max="1799" width="11.54296875" style="1" customWidth="1"/>
    <col min="1800" max="1800" width="13.453125" style="1" customWidth="1"/>
    <col min="1801" max="1801" width="20.81640625" style="1" customWidth="1"/>
    <col min="1802" max="1802" width="17.1796875" style="1" customWidth="1"/>
    <col min="1803" max="2046" width="9.1796875" style="1"/>
    <col min="2047" max="2047" width="5.54296875" style="1" customWidth="1"/>
    <col min="2048" max="2048" width="17.1796875" style="1" customWidth="1"/>
    <col min="2049" max="2049" width="12.26953125" style="1" customWidth="1"/>
    <col min="2050" max="2050" width="11.26953125" style="1" customWidth="1"/>
    <col min="2051" max="2051" width="11" style="1" customWidth="1"/>
    <col min="2052" max="2052" width="14.7265625" style="1" customWidth="1"/>
    <col min="2053" max="2053" width="15.453125" style="1" customWidth="1"/>
    <col min="2054" max="2054" width="15" style="1" customWidth="1"/>
    <col min="2055" max="2055" width="11.54296875" style="1" customWidth="1"/>
    <col min="2056" max="2056" width="13.453125" style="1" customWidth="1"/>
    <col min="2057" max="2057" width="20.81640625" style="1" customWidth="1"/>
    <col min="2058" max="2058" width="17.1796875" style="1" customWidth="1"/>
    <col min="2059" max="2302" width="9.1796875" style="1"/>
    <col min="2303" max="2303" width="5.54296875" style="1" customWidth="1"/>
    <col min="2304" max="2304" width="17.1796875" style="1" customWidth="1"/>
    <col min="2305" max="2305" width="12.26953125" style="1" customWidth="1"/>
    <col min="2306" max="2306" width="11.26953125" style="1" customWidth="1"/>
    <col min="2307" max="2307" width="11" style="1" customWidth="1"/>
    <col min="2308" max="2308" width="14.7265625" style="1" customWidth="1"/>
    <col min="2309" max="2309" width="15.453125" style="1" customWidth="1"/>
    <col min="2310" max="2310" width="15" style="1" customWidth="1"/>
    <col min="2311" max="2311" width="11.54296875" style="1" customWidth="1"/>
    <col min="2312" max="2312" width="13.453125" style="1" customWidth="1"/>
    <col min="2313" max="2313" width="20.81640625" style="1" customWidth="1"/>
    <col min="2314" max="2314" width="17.1796875" style="1" customWidth="1"/>
    <col min="2315" max="2558" width="9.1796875" style="1"/>
    <col min="2559" max="2559" width="5.54296875" style="1" customWidth="1"/>
    <col min="2560" max="2560" width="17.1796875" style="1" customWidth="1"/>
    <col min="2561" max="2561" width="12.26953125" style="1" customWidth="1"/>
    <col min="2562" max="2562" width="11.26953125" style="1" customWidth="1"/>
    <col min="2563" max="2563" width="11" style="1" customWidth="1"/>
    <col min="2564" max="2564" width="14.7265625" style="1" customWidth="1"/>
    <col min="2565" max="2565" width="15.453125" style="1" customWidth="1"/>
    <col min="2566" max="2566" width="15" style="1" customWidth="1"/>
    <col min="2567" max="2567" width="11.54296875" style="1" customWidth="1"/>
    <col min="2568" max="2568" width="13.453125" style="1" customWidth="1"/>
    <col min="2569" max="2569" width="20.81640625" style="1" customWidth="1"/>
    <col min="2570" max="2570" width="17.1796875" style="1" customWidth="1"/>
    <col min="2571" max="2814" width="9.1796875" style="1"/>
    <col min="2815" max="2815" width="5.54296875" style="1" customWidth="1"/>
    <col min="2816" max="2816" width="17.1796875" style="1" customWidth="1"/>
    <col min="2817" max="2817" width="12.26953125" style="1" customWidth="1"/>
    <col min="2818" max="2818" width="11.26953125" style="1" customWidth="1"/>
    <col min="2819" max="2819" width="11" style="1" customWidth="1"/>
    <col min="2820" max="2820" width="14.7265625" style="1" customWidth="1"/>
    <col min="2821" max="2821" width="15.453125" style="1" customWidth="1"/>
    <col min="2822" max="2822" width="15" style="1" customWidth="1"/>
    <col min="2823" max="2823" width="11.54296875" style="1" customWidth="1"/>
    <col min="2824" max="2824" width="13.453125" style="1" customWidth="1"/>
    <col min="2825" max="2825" width="20.81640625" style="1" customWidth="1"/>
    <col min="2826" max="2826" width="17.1796875" style="1" customWidth="1"/>
    <col min="2827" max="3070" width="9.1796875" style="1"/>
    <col min="3071" max="3071" width="5.54296875" style="1" customWidth="1"/>
    <col min="3072" max="3072" width="17.1796875" style="1" customWidth="1"/>
    <col min="3073" max="3073" width="12.26953125" style="1" customWidth="1"/>
    <col min="3074" max="3074" width="11.26953125" style="1" customWidth="1"/>
    <col min="3075" max="3075" width="11" style="1" customWidth="1"/>
    <col min="3076" max="3076" width="14.7265625" style="1" customWidth="1"/>
    <col min="3077" max="3077" width="15.453125" style="1" customWidth="1"/>
    <col min="3078" max="3078" width="15" style="1" customWidth="1"/>
    <col min="3079" max="3079" width="11.54296875" style="1" customWidth="1"/>
    <col min="3080" max="3080" width="13.453125" style="1" customWidth="1"/>
    <col min="3081" max="3081" width="20.81640625" style="1" customWidth="1"/>
    <col min="3082" max="3082" width="17.1796875" style="1" customWidth="1"/>
    <col min="3083" max="3326" width="9.1796875" style="1"/>
    <col min="3327" max="3327" width="5.54296875" style="1" customWidth="1"/>
    <col min="3328" max="3328" width="17.1796875" style="1" customWidth="1"/>
    <col min="3329" max="3329" width="12.26953125" style="1" customWidth="1"/>
    <col min="3330" max="3330" width="11.26953125" style="1" customWidth="1"/>
    <col min="3331" max="3331" width="11" style="1" customWidth="1"/>
    <col min="3332" max="3332" width="14.7265625" style="1" customWidth="1"/>
    <col min="3333" max="3333" width="15.453125" style="1" customWidth="1"/>
    <col min="3334" max="3334" width="15" style="1" customWidth="1"/>
    <col min="3335" max="3335" width="11.54296875" style="1" customWidth="1"/>
    <col min="3336" max="3336" width="13.453125" style="1" customWidth="1"/>
    <col min="3337" max="3337" width="20.81640625" style="1" customWidth="1"/>
    <col min="3338" max="3338" width="17.1796875" style="1" customWidth="1"/>
    <col min="3339" max="3582" width="9.1796875" style="1"/>
    <col min="3583" max="3583" width="5.54296875" style="1" customWidth="1"/>
    <col min="3584" max="3584" width="17.1796875" style="1" customWidth="1"/>
    <col min="3585" max="3585" width="12.26953125" style="1" customWidth="1"/>
    <col min="3586" max="3586" width="11.26953125" style="1" customWidth="1"/>
    <col min="3587" max="3587" width="11" style="1" customWidth="1"/>
    <col min="3588" max="3588" width="14.7265625" style="1" customWidth="1"/>
    <col min="3589" max="3589" width="15.453125" style="1" customWidth="1"/>
    <col min="3590" max="3590" width="15" style="1" customWidth="1"/>
    <col min="3591" max="3591" width="11.54296875" style="1" customWidth="1"/>
    <col min="3592" max="3592" width="13.453125" style="1" customWidth="1"/>
    <col min="3593" max="3593" width="20.81640625" style="1" customWidth="1"/>
    <col min="3594" max="3594" width="17.1796875" style="1" customWidth="1"/>
    <col min="3595" max="3838" width="9.1796875" style="1"/>
    <col min="3839" max="3839" width="5.54296875" style="1" customWidth="1"/>
    <col min="3840" max="3840" width="17.1796875" style="1" customWidth="1"/>
    <col min="3841" max="3841" width="12.26953125" style="1" customWidth="1"/>
    <col min="3842" max="3842" width="11.26953125" style="1" customWidth="1"/>
    <col min="3843" max="3843" width="11" style="1" customWidth="1"/>
    <col min="3844" max="3844" width="14.7265625" style="1" customWidth="1"/>
    <col min="3845" max="3845" width="15.453125" style="1" customWidth="1"/>
    <col min="3846" max="3846" width="15" style="1" customWidth="1"/>
    <col min="3847" max="3847" width="11.54296875" style="1" customWidth="1"/>
    <col min="3848" max="3848" width="13.453125" style="1" customWidth="1"/>
    <col min="3849" max="3849" width="20.81640625" style="1" customWidth="1"/>
    <col min="3850" max="3850" width="17.1796875" style="1" customWidth="1"/>
    <col min="3851" max="4094" width="9.1796875" style="1"/>
    <col min="4095" max="4095" width="5.54296875" style="1" customWidth="1"/>
    <col min="4096" max="4096" width="17.1796875" style="1" customWidth="1"/>
    <col min="4097" max="4097" width="12.26953125" style="1" customWidth="1"/>
    <col min="4098" max="4098" width="11.26953125" style="1" customWidth="1"/>
    <col min="4099" max="4099" width="11" style="1" customWidth="1"/>
    <col min="4100" max="4100" width="14.7265625" style="1" customWidth="1"/>
    <col min="4101" max="4101" width="15.453125" style="1" customWidth="1"/>
    <col min="4102" max="4102" width="15" style="1" customWidth="1"/>
    <col min="4103" max="4103" width="11.54296875" style="1" customWidth="1"/>
    <col min="4104" max="4104" width="13.453125" style="1" customWidth="1"/>
    <col min="4105" max="4105" width="20.81640625" style="1" customWidth="1"/>
    <col min="4106" max="4106" width="17.1796875" style="1" customWidth="1"/>
    <col min="4107" max="4350" width="9.1796875" style="1"/>
    <col min="4351" max="4351" width="5.54296875" style="1" customWidth="1"/>
    <col min="4352" max="4352" width="17.1796875" style="1" customWidth="1"/>
    <col min="4353" max="4353" width="12.26953125" style="1" customWidth="1"/>
    <col min="4354" max="4354" width="11.26953125" style="1" customWidth="1"/>
    <col min="4355" max="4355" width="11" style="1" customWidth="1"/>
    <col min="4356" max="4356" width="14.7265625" style="1" customWidth="1"/>
    <col min="4357" max="4357" width="15.453125" style="1" customWidth="1"/>
    <col min="4358" max="4358" width="15" style="1" customWidth="1"/>
    <col min="4359" max="4359" width="11.54296875" style="1" customWidth="1"/>
    <col min="4360" max="4360" width="13.453125" style="1" customWidth="1"/>
    <col min="4361" max="4361" width="20.81640625" style="1" customWidth="1"/>
    <col min="4362" max="4362" width="17.1796875" style="1" customWidth="1"/>
    <col min="4363" max="4606" width="9.1796875" style="1"/>
    <col min="4607" max="4607" width="5.54296875" style="1" customWidth="1"/>
    <col min="4608" max="4608" width="17.1796875" style="1" customWidth="1"/>
    <col min="4609" max="4609" width="12.26953125" style="1" customWidth="1"/>
    <col min="4610" max="4610" width="11.26953125" style="1" customWidth="1"/>
    <col min="4611" max="4611" width="11" style="1" customWidth="1"/>
    <col min="4612" max="4612" width="14.7265625" style="1" customWidth="1"/>
    <col min="4613" max="4613" width="15.453125" style="1" customWidth="1"/>
    <col min="4614" max="4614" width="15" style="1" customWidth="1"/>
    <col min="4615" max="4615" width="11.54296875" style="1" customWidth="1"/>
    <col min="4616" max="4616" width="13.453125" style="1" customWidth="1"/>
    <col min="4617" max="4617" width="20.81640625" style="1" customWidth="1"/>
    <col min="4618" max="4618" width="17.1796875" style="1" customWidth="1"/>
    <col min="4619" max="4862" width="9.1796875" style="1"/>
    <col min="4863" max="4863" width="5.54296875" style="1" customWidth="1"/>
    <col min="4864" max="4864" width="17.1796875" style="1" customWidth="1"/>
    <col min="4865" max="4865" width="12.26953125" style="1" customWidth="1"/>
    <col min="4866" max="4866" width="11.26953125" style="1" customWidth="1"/>
    <col min="4867" max="4867" width="11" style="1" customWidth="1"/>
    <col min="4868" max="4868" width="14.7265625" style="1" customWidth="1"/>
    <col min="4869" max="4869" width="15.453125" style="1" customWidth="1"/>
    <col min="4870" max="4870" width="15" style="1" customWidth="1"/>
    <col min="4871" max="4871" width="11.54296875" style="1" customWidth="1"/>
    <col min="4872" max="4872" width="13.453125" style="1" customWidth="1"/>
    <col min="4873" max="4873" width="20.81640625" style="1" customWidth="1"/>
    <col min="4874" max="4874" width="17.1796875" style="1" customWidth="1"/>
    <col min="4875" max="5118" width="9.1796875" style="1"/>
    <col min="5119" max="5119" width="5.54296875" style="1" customWidth="1"/>
    <col min="5120" max="5120" width="17.1796875" style="1" customWidth="1"/>
    <col min="5121" max="5121" width="12.26953125" style="1" customWidth="1"/>
    <col min="5122" max="5122" width="11.26953125" style="1" customWidth="1"/>
    <col min="5123" max="5123" width="11" style="1" customWidth="1"/>
    <col min="5124" max="5124" width="14.7265625" style="1" customWidth="1"/>
    <col min="5125" max="5125" width="15.453125" style="1" customWidth="1"/>
    <col min="5126" max="5126" width="15" style="1" customWidth="1"/>
    <col min="5127" max="5127" width="11.54296875" style="1" customWidth="1"/>
    <col min="5128" max="5128" width="13.453125" style="1" customWidth="1"/>
    <col min="5129" max="5129" width="20.81640625" style="1" customWidth="1"/>
    <col min="5130" max="5130" width="17.1796875" style="1" customWidth="1"/>
    <col min="5131" max="5374" width="9.1796875" style="1"/>
    <col min="5375" max="5375" width="5.54296875" style="1" customWidth="1"/>
    <col min="5376" max="5376" width="17.1796875" style="1" customWidth="1"/>
    <col min="5377" max="5377" width="12.26953125" style="1" customWidth="1"/>
    <col min="5378" max="5378" width="11.26953125" style="1" customWidth="1"/>
    <col min="5379" max="5379" width="11" style="1" customWidth="1"/>
    <col min="5380" max="5380" width="14.7265625" style="1" customWidth="1"/>
    <col min="5381" max="5381" width="15.453125" style="1" customWidth="1"/>
    <col min="5382" max="5382" width="15" style="1" customWidth="1"/>
    <col min="5383" max="5383" width="11.54296875" style="1" customWidth="1"/>
    <col min="5384" max="5384" width="13.453125" style="1" customWidth="1"/>
    <col min="5385" max="5385" width="20.81640625" style="1" customWidth="1"/>
    <col min="5386" max="5386" width="17.1796875" style="1" customWidth="1"/>
    <col min="5387" max="5630" width="9.1796875" style="1"/>
    <col min="5631" max="5631" width="5.54296875" style="1" customWidth="1"/>
    <col min="5632" max="5632" width="17.1796875" style="1" customWidth="1"/>
    <col min="5633" max="5633" width="12.26953125" style="1" customWidth="1"/>
    <col min="5634" max="5634" width="11.26953125" style="1" customWidth="1"/>
    <col min="5635" max="5635" width="11" style="1" customWidth="1"/>
    <col min="5636" max="5636" width="14.7265625" style="1" customWidth="1"/>
    <col min="5637" max="5637" width="15.453125" style="1" customWidth="1"/>
    <col min="5638" max="5638" width="15" style="1" customWidth="1"/>
    <col min="5639" max="5639" width="11.54296875" style="1" customWidth="1"/>
    <col min="5640" max="5640" width="13.453125" style="1" customWidth="1"/>
    <col min="5641" max="5641" width="20.81640625" style="1" customWidth="1"/>
    <col min="5642" max="5642" width="17.1796875" style="1" customWidth="1"/>
    <col min="5643" max="5886" width="9.1796875" style="1"/>
    <col min="5887" max="5887" width="5.54296875" style="1" customWidth="1"/>
    <col min="5888" max="5888" width="17.1796875" style="1" customWidth="1"/>
    <col min="5889" max="5889" width="12.26953125" style="1" customWidth="1"/>
    <col min="5890" max="5890" width="11.26953125" style="1" customWidth="1"/>
    <col min="5891" max="5891" width="11" style="1" customWidth="1"/>
    <col min="5892" max="5892" width="14.7265625" style="1" customWidth="1"/>
    <col min="5893" max="5893" width="15.453125" style="1" customWidth="1"/>
    <col min="5894" max="5894" width="15" style="1" customWidth="1"/>
    <col min="5895" max="5895" width="11.54296875" style="1" customWidth="1"/>
    <col min="5896" max="5896" width="13.453125" style="1" customWidth="1"/>
    <col min="5897" max="5897" width="20.81640625" style="1" customWidth="1"/>
    <col min="5898" max="5898" width="17.1796875" style="1" customWidth="1"/>
    <col min="5899" max="6142" width="9.1796875" style="1"/>
    <col min="6143" max="6143" width="5.54296875" style="1" customWidth="1"/>
    <col min="6144" max="6144" width="17.1796875" style="1" customWidth="1"/>
    <col min="6145" max="6145" width="12.26953125" style="1" customWidth="1"/>
    <col min="6146" max="6146" width="11.26953125" style="1" customWidth="1"/>
    <col min="6147" max="6147" width="11" style="1" customWidth="1"/>
    <col min="6148" max="6148" width="14.7265625" style="1" customWidth="1"/>
    <col min="6149" max="6149" width="15.453125" style="1" customWidth="1"/>
    <col min="6150" max="6150" width="15" style="1" customWidth="1"/>
    <col min="6151" max="6151" width="11.54296875" style="1" customWidth="1"/>
    <col min="6152" max="6152" width="13.453125" style="1" customWidth="1"/>
    <col min="6153" max="6153" width="20.81640625" style="1" customWidth="1"/>
    <col min="6154" max="6154" width="17.1796875" style="1" customWidth="1"/>
    <col min="6155" max="6398" width="9.1796875" style="1"/>
    <col min="6399" max="6399" width="5.54296875" style="1" customWidth="1"/>
    <col min="6400" max="6400" width="17.1796875" style="1" customWidth="1"/>
    <col min="6401" max="6401" width="12.26953125" style="1" customWidth="1"/>
    <col min="6402" max="6402" width="11.26953125" style="1" customWidth="1"/>
    <col min="6403" max="6403" width="11" style="1" customWidth="1"/>
    <col min="6404" max="6404" width="14.7265625" style="1" customWidth="1"/>
    <col min="6405" max="6405" width="15.453125" style="1" customWidth="1"/>
    <col min="6406" max="6406" width="15" style="1" customWidth="1"/>
    <col min="6407" max="6407" width="11.54296875" style="1" customWidth="1"/>
    <col min="6408" max="6408" width="13.453125" style="1" customWidth="1"/>
    <col min="6409" max="6409" width="20.81640625" style="1" customWidth="1"/>
    <col min="6410" max="6410" width="17.1796875" style="1" customWidth="1"/>
    <col min="6411" max="6654" width="9.1796875" style="1"/>
    <col min="6655" max="6655" width="5.54296875" style="1" customWidth="1"/>
    <col min="6656" max="6656" width="17.1796875" style="1" customWidth="1"/>
    <col min="6657" max="6657" width="12.26953125" style="1" customWidth="1"/>
    <col min="6658" max="6658" width="11.26953125" style="1" customWidth="1"/>
    <col min="6659" max="6659" width="11" style="1" customWidth="1"/>
    <col min="6660" max="6660" width="14.7265625" style="1" customWidth="1"/>
    <col min="6661" max="6661" width="15.453125" style="1" customWidth="1"/>
    <col min="6662" max="6662" width="15" style="1" customWidth="1"/>
    <col min="6663" max="6663" width="11.54296875" style="1" customWidth="1"/>
    <col min="6664" max="6664" width="13.453125" style="1" customWidth="1"/>
    <col min="6665" max="6665" width="20.81640625" style="1" customWidth="1"/>
    <col min="6666" max="6666" width="17.1796875" style="1" customWidth="1"/>
    <col min="6667" max="6910" width="9.1796875" style="1"/>
    <col min="6911" max="6911" width="5.54296875" style="1" customWidth="1"/>
    <col min="6912" max="6912" width="17.1796875" style="1" customWidth="1"/>
    <col min="6913" max="6913" width="12.26953125" style="1" customWidth="1"/>
    <col min="6914" max="6914" width="11.26953125" style="1" customWidth="1"/>
    <col min="6915" max="6915" width="11" style="1" customWidth="1"/>
    <col min="6916" max="6916" width="14.7265625" style="1" customWidth="1"/>
    <col min="6917" max="6917" width="15.453125" style="1" customWidth="1"/>
    <col min="6918" max="6918" width="15" style="1" customWidth="1"/>
    <col min="6919" max="6919" width="11.54296875" style="1" customWidth="1"/>
    <col min="6920" max="6920" width="13.453125" style="1" customWidth="1"/>
    <col min="6921" max="6921" width="20.81640625" style="1" customWidth="1"/>
    <col min="6922" max="6922" width="17.1796875" style="1" customWidth="1"/>
    <col min="6923" max="7166" width="9.1796875" style="1"/>
    <col min="7167" max="7167" width="5.54296875" style="1" customWidth="1"/>
    <col min="7168" max="7168" width="17.1796875" style="1" customWidth="1"/>
    <col min="7169" max="7169" width="12.26953125" style="1" customWidth="1"/>
    <col min="7170" max="7170" width="11.26953125" style="1" customWidth="1"/>
    <col min="7171" max="7171" width="11" style="1" customWidth="1"/>
    <col min="7172" max="7172" width="14.7265625" style="1" customWidth="1"/>
    <col min="7173" max="7173" width="15.453125" style="1" customWidth="1"/>
    <col min="7174" max="7174" width="15" style="1" customWidth="1"/>
    <col min="7175" max="7175" width="11.54296875" style="1" customWidth="1"/>
    <col min="7176" max="7176" width="13.453125" style="1" customWidth="1"/>
    <col min="7177" max="7177" width="20.81640625" style="1" customWidth="1"/>
    <col min="7178" max="7178" width="17.1796875" style="1" customWidth="1"/>
    <col min="7179" max="7422" width="9.1796875" style="1"/>
    <col min="7423" max="7423" width="5.54296875" style="1" customWidth="1"/>
    <col min="7424" max="7424" width="17.1796875" style="1" customWidth="1"/>
    <col min="7425" max="7425" width="12.26953125" style="1" customWidth="1"/>
    <col min="7426" max="7426" width="11.26953125" style="1" customWidth="1"/>
    <col min="7427" max="7427" width="11" style="1" customWidth="1"/>
    <col min="7428" max="7428" width="14.7265625" style="1" customWidth="1"/>
    <col min="7429" max="7429" width="15.453125" style="1" customWidth="1"/>
    <col min="7430" max="7430" width="15" style="1" customWidth="1"/>
    <col min="7431" max="7431" width="11.54296875" style="1" customWidth="1"/>
    <col min="7432" max="7432" width="13.453125" style="1" customWidth="1"/>
    <col min="7433" max="7433" width="20.81640625" style="1" customWidth="1"/>
    <col min="7434" max="7434" width="17.1796875" style="1" customWidth="1"/>
    <col min="7435" max="7678" width="9.1796875" style="1"/>
    <col min="7679" max="7679" width="5.54296875" style="1" customWidth="1"/>
    <col min="7680" max="7680" width="17.1796875" style="1" customWidth="1"/>
    <col min="7681" max="7681" width="12.26953125" style="1" customWidth="1"/>
    <col min="7682" max="7682" width="11.26953125" style="1" customWidth="1"/>
    <col min="7683" max="7683" width="11" style="1" customWidth="1"/>
    <col min="7684" max="7684" width="14.7265625" style="1" customWidth="1"/>
    <col min="7685" max="7685" width="15.453125" style="1" customWidth="1"/>
    <col min="7686" max="7686" width="15" style="1" customWidth="1"/>
    <col min="7687" max="7687" width="11.54296875" style="1" customWidth="1"/>
    <col min="7688" max="7688" width="13.453125" style="1" customWidth="1"/>
    <col min="7689" max="7689" width="20.81640625" style="1" customWidth="1"/>
    <col min="7690" max="7690" width="17.1796875" style="1" customWidth="1"/>
    <col min="7691" max="7934" width="9.1796875" style="1"/>
    <col min="7935" max="7935" width="5.54296875" style="1" customWidth="1"/>
    <col min="7936" max="7936" width="17.1796875" style="1" customWidth="1"/>
    <col min="7937" max="7937" width="12.26953125" style="1" customWidth="1"/>
    <col min="7938" max="7938" width="11.26953125" style="1" customWidth="1"/>
    <col min="7939" max="7939" width="11" style="1" customWidth="1"/>
    <col min="7940" max="7940" width="14.7265625" style="1" customWidth="1"/>
    <col min="7941" max="7941" width="15.453125" style="1" customWidth="1"/>
    <col min="7942" max="7942" width="15" style="1" customWidth="1"/>
    <col min="7943" max="7943" width="11.54296875" style="1" customWidth="1"/>
    <col min="7944" max="7944" width="13.453125" style="1" customWidth="1"/>
    <col min="7945" max="7945" width="20.81640625" style="1" customWidth="1"/>
    <col min="7946" max="7946" width="17.1796875" style="1" customWidth="1"/>
    <col min="7947" max="8190" width="9.1796875" style="1"/>
    <col min="8191" max="8191" width="5.54296875" style="1" customWidth="1"/>
    <col min="8192" max="8192" width="17.1796875" style="1" customWidth="1"/>
    <col min="8193" max="8193" width="12.26953125" style="1" customWidth="1"/>
    <col min="8194" max="8194" width="11.26953125" style="1" customWidth="1"/>
    <col min="8195" max="8195" width="11" style="1" customWidth="1"/>
    <col min="8196" max="8196" width="14.7265625" style="1" customWidth="1"/>
    <col min="8197" max="8197" width="15.453125" style="1" customWidth="1"/>
    <col min="8198" max="8198" width="15" style="1" customWidth="1"/>
    <col min="8199" max="8199" width="11.54296875" style="1" customWidth="1"/>
    <col min="8200" max="8200" width="13.453125" style="1" customWidth="1"/>
    <col min="8201" max="8201" width="20.81640625" style="1" customWidth="1"/>
    <col min="8202" max="8202" width="17.1796875" style="1" customWidth="1"/>
    <col min="8203" max="8446" width="9.1796875" style="1"/>
    <col min="8447" max="8447" width="5.54296875" style="1" customWidth="1"/>
    <col min="8448" max="8448" width="17.1796875" style="1" customWidth="1"/>
    <col min="8449" max="8449" width="12.26953125" style="1" customWidth="1"/>
    <col min="8450" max="8450" width="11.26953125" style="1" customWidth="1"/>
    <col min="8451" max="8451" width="11" style="1" customWidth="1"/>
    <col min="8452" max="8452" width="14.7265625" style="1" customWidth="1"/>
    <col min="8453" max="8453" width="15.453125" style="1" customWidth="1"/>
    <col min="8454" max="8454" width="15" style="1" customWidth="1"/>
    <col min="8455" max="8455" width="11.54296875" style="1" customWidth="1"/>
    <col min="8456" max="8456" width="13.453125" style="1" customWidth="1"/>
    <col min="8457" max="8457" width="20.81640625" style="1" customWidth="1"/>
    <col min="8458" max="8458" width="17.1796875" style="1" customWidth="1"/>
    <col min="8459" max="8702" width="9.1796875" style="1"/>
    <col min="8703" max="8703" width="5.54296875" style="1" customWidth="1"/>
    <col min="8704" max="8704" width="17.1796875" style="1" customWidth="1"/>
    <col min="8705" max="8705" width="12.26953125" style="1" customWidth="1"/>
    <col min="8706" max="8706" width="11.26953125" style="1" customWidth="1"/>
    <col min="8707" max="8707" width="11" style="1" customWidth="1"/>
    <col min="8708" max="8708" width="14.7265625" style="1" customWidth="1"/>
    <col min="8709" max="8709" width="15.453125" style="1" customWidth="1"/>
    <col min="8710" max="8710" width="15" style="1" customWidth="1"/>
    <col min="8711" max="8711" width="11.54296875" style="1" customWidth="1"/>
    <col min="8712" max="8712" width="13.453125" style="1" customWidth="1"/>
    <col min="8713" max="8713" width="20.81640625" style="1" customWidth="1"/>
    <col min="8714" max="8714" width="17.1796875" style="1" customWidth="1"/>
    <col min="8715" max="8958" width="9.1796875" style="1"/>
    <col min="8959" max="8959" width="5.54296875" style="1" customWidth="1"/>
    <col min="8960" max="8960" width="17.1796875" style="1" customWidth="1"/>
    <col min="8961" max="8961" width="12.26953125" style="1" customWidth="1"/>
    <col min="8962" max="8962" width="11.26953125" style="1" customWidth="1"/>
    <col min="8963" max="8963" width="11" style="1" customWidth="1"/>
    <col min="8964" max="8964" width="14.7265625" style="1" customWidth="1"/>
    <col min="8965" max="8965" width="15.453125" style="1" customWidth="1"/>
    <col min="8966" max="8966" width="15" style="1" customWidth="1"/>
    <col min="8967" max="8967" width="11.54296875" style="1" customWidth="1"/>
    <col min="8968" max="8968" width="13.453125" style="1" customWidth="1"/>
    <col min="8969" max="8969" width="20.81640625" style="1" customWidth="1"/>
    <col min="8970" max="8970" width="17.1796875" style="1" customWidth="1"/>
    <col min="8971" max="9214" width="9.1796875" style="1"/>
    <col min="9215" max="9215" width="5.54296875" style="1" customWidth="1"/>
    <col min="9216" max="9216" width="17.1796875" style="1" customWidth="1"/>
    <col min="9217" max="9217" width="12.26953125" style="1" customWidth="1"/>
    <col min="9218" max="9218" width="11.26953125" style="1" customWidth="1"/>
    <col min="9219" max="9219" width="11" style="1" customWidth="1"/>
    <col min="9220" max="9220" width="14.7265625" style="1" customWidth="1"/>
    <col min="9221" max="9221" width="15.453125" style="1" customWidth="1"/>
    <col min="9222" max="9222" width="15" style="1" customWidth="1"/>
    <col min="9223" max="9223" width="11.54296875" style="1" customWidth="1"/>
    <col min="9224" max="9224" width="13.453125" style="1" customWidth="1"/>
    <col min="9225" max="9225" width="20.81640625" style="1" customWidth="1"/>
    <col min="9226" max="9226" width="17.1796875" style="1" customWidth="1"/>
    <col min="9227" max="9470" width="9.1796875" style="1"/>
    <col min="9471" max="9471" width="5.54296875" style="1" customWidth="1"/>
    <col min="9472" max="9472" width="17.1796875" style="1" customWidth="1"/>
    <col min="9473" max="9473" width="12.26953125" style="1" customWidth="1"/>
    <col min="9474" max="9474" width="11.26953125" style="1" customWidth="1"/>
    <col min="9475" max="9475" width="11" style="1" customWidth="1"/>
    <col min="9476" max="9476" width="14.7265625" style="1" customWidth="1"/>
    <col min="9477" max="9477" width="15.453125" style="1" customWidth="1"/>
    <col min="9478" max="9478" width="15" style="1" customWidth="1"/>
    <col min="9479" max="9479" width="11.54296875" style="1" customWidth="1"/>
    <col min="9480" max="9480" width="13.453125" style="1" customWidth="1"/>
    <col min="9481" max="9481" width="20.81640625" style="1" customWidth="1"/>
    <col min="9482" max="9482" width="17.1796875" style="1" customWidth="1"/>
    <col min="9483" max="9726" width="9.1796875" style="1"/>
    <col min="9727" max="9727" width="5.54296875" style="1" customWidth="1"/>
    <col min="9728" max="9728" width="17.1796875" style="1" customWidth="1"/>
    <col min="9729" max="9729" width="12.26953125" style="1" customWidth="1"/>
    <col min="9730" max="9730" width="11.26953125" style="1" customWidth="1"/>
    <col min="9731" max="9731" width="11" style="1" customWidth="1"/>
    <col min="9732" max="9732" width="14.7265625" style="1" customWidth="1"/>
    <col min="9733" max="9733" width="15.453125" style="1" customWidth="1"/>
    <col min="9734" max="9734" width="15" style="1" customWidth="1"/>
    <col min="9735" max="9735" width="11.54296875" style="1" customWidth="1"/>
    <col min="9736" max="9736" width="13.453125" style="1" customWidth="1"/>
    <col min="9737" max="9737" width="20.81640625" style="1" customWidth="1"/>
    <col min="9738" max="9738" width="17.1796875" style="1" customWidth="1"/>
    <col min="9739" max="9982" width="9.1796875" style="1"/>
    <col min="9983" max="9983" width="5.54296875" style="1" customWidth="1"/>
    <col min="9984" max="9984" width="17.1796875" style="1" customWidth="1"/>
    <col min="9985" max="9985" width="12.26953125" style="1" customWidth="1"/>
    <col min="9986" max="9986" width="11.26953125" style="1" customWidth="1"/>
    <col min="9987" max="9987" width="11" style="1" customWidth="1"/>
    <col min="9988" max="9988" width="14.7265625" style="1" customWidth="1"/>
    <col min="9989" max="9989" width="15.453125" style="1" customWidth="1"/>
    <col min="9990" max="9990" width="15" style="1" customWidth="1"/>
    <col min="9991" max="9991" width="11.54296875" style="1" customWidth="1"/>
    <col min="9992" max="9992" width="13.453125" style="1" customWidth="1"/>
    <col min="9993" max="9993" width="20.81640625" style="1" customWidth="1"/>
    <col min="9994" max="9994" width="17.1796875" style="1" customWidth="1"/>
    <col min="9995" max="10238" width="9.1796875" style="1"/>
    <col min="10239" max="10239" width="5.54296875" style="1" customWidth="1"/>
    <col min="10240" max="10240" width="17.1796875" style="1" customWidth="1"/>
    <col min="10241" max="10241" width="12.26953125" style="1" customWidth="1"/>
    <col min="10242" max="10242" width="11.26953125" style="1" customWidth="1"/>
    <col min="10243" max="10243" width="11" style="1" customWidth="1"/>
    <col min="10244" max="10244" width="14.7265625" style="1" customWidth="1"/>
    <col min="10245" max="10245" width="15.453125" style="1" customWidth="1"/>
    <col min="10246" max="10246" width="15" style="1" customWidth="1"/>
    <col min="10247" max="10247" width="11.54296875" style="1" customWidth="1"/>
    <col min="10248" max="10248" width="13.453125" style="1" customWidth="1"/>
    <col min="10249" max="10249" width="20.81640625" style="1" customWidth="1"/>
    <col min="10250" max="10250" width="17.1796875" style="1" customWidth="1"/>
    <col min="10251" max="10494" width="9.1796875" style="1"/>
    <col min="10495" max="10495" width="5.54296875" style="1" customWidth="1"/>
    <col min="10496" max="10496" width="17.1796875" style="1" customWidth="1"/>
    <col min="10497" max="10497" width="12.26953125" style="1" customWidth="1"/>
    <col min="10498" max="10498" width="11.26953125" style="1" customWidth="1"/>
    <col min="10499" max="10499" width="11" style="1" customWidth="1"/>
    <col min="10500" max="10500" width="14.7265625" style="1" customWidth="1"/>
    <col min="10501" max="10501" width="15.453125" style="1" customWidth="1"/>
    <col min="10502" max="10502" width="15" style="1" customWidth="1"/>
    <col min="10503" max="10503" width="11.54296875" style="1" customWidth="1"/>
    <col min="10504" max="10504" width="13.453125" style="1" customWidth="1"/>
    <col min="10505" max="10505" width="20.81640625" style="1" customWidth="1"/>
    <col min="10506" max="10506" width="17.1796875" style="1" customWidth="1"/>
    <col min="10507" max="10750" width="9.1796875" style="1"/>
    <col min="10751" max="10751" width="5.54296875" style="1" customWidth="1"/>
    <col min="10752" max="10752" width="17.1796875" style="1" customWidth="1"/>
    <col min="10753" max="10753" width="12.26953125" style="1" customWidth="1"/>
    <col min="10754" max="10754" width="11.26953125" style="1" customWidth="1"/>
    <col min="10755" max="10755" width="11" style="1" customWidth="1"/>
    <col min="10756" max="10756" width="14.7265625" style="1" customWidth="1"/>
    <col min="10757" max="10757" width="15.453125" style="1" customWidth="1"/>
    <col min="10758" max="10758" width="15" style="1" customWidth="1"/>
    <col min="10759" max="10759" width="11.54296875" style="1" customWidth="1"/>
    <col min="10760" max="10760" width="13.453125" style="1" customWidth="1"/>
    <col min="10761" max="10761" width="20.81640625" style="1" customWidth="1"/>
    <col min="10762" max="10762" width="17.1796875" style="1" customWidth="1"/>
    <col min="10763" max="11006" width="9.1796875" style="1"/>
    <col min="11007" max="11007" width="5.54296875" style="1" customWidth="1"/>
    <col min="11008" max="11008" width="17.1796875" style="1" customWidth="1"/>
    <col min="11009" max="11009" width="12.26953125" style="1" customWidth="1"/>
    <col min="11010" max="11010" width="11.26953125" style="1" customWidth="1"/>
    <col min="11011" max="11011" width="11" style="1" customWidth="1"/>
    <col min="11012" max="11012" width="14.7265625" style="1" customWidth="1"/>
    <col min="11013" max="11013" width="15.453125" style="1" customWidth="1"/>
    <col min="11014" max="11014" width="15" style="1" customWidth="1"/>
    <col min="11015" max="11015" width="11.54296875" style="1" customWidth="1"/>
    <col min="11016" max="11016" width="13.453125" style="1" customWidth="1"/>
    <col min="11017" max="11017" width="20.81640625" style="1" customWidth="1"/>
    <col min="11018" max="11018" width="17.1796875" style="1" customWidth="1"/>
    <col min="11019" max="11262" width="9.1796875" style="1"/>
    <col min="11263" max="11263" width="5.54296875" style="1" customWidth="1"/>
    <col min="11264" max="11264" width="17.1796875" style="1" customWidth="1"/>
    <col min="11265" max="11265" width="12.26953125" style="1" customWidth="1"/>
    <col min="11266" max="11266" width="11.26953125" style="1" customWidth="1"/>
    <col min="11267" max="11267" width="11" style="1" customWidth="1"/>
    <col min="11268" max="11268" width="14.7265625" style="1" customWidth="1"/>
    <col min="11269" max="11269" width="15.453125" style="1" customWidth="1"/>
    <col min="11270" max="11270" width="15" style="1" customWidth="1"/>
    <col min="11271" max="11271" width="11.54296875" style="1" customWidth="1"/>
    <col min="11272" max="11272" width="13.453125" style="1" customWidth="1"/>
    <col min="11273" max="11273" width="20.81640625" style="1" customWidth="1"/>
    <col min="11274" max="11274" width="17.1796875" style="1" customWidth="1"/>
    <col min="11275" max="11518" width="9.1796875" style="1"/>
    <col min="11519" max="11519" width="5.54296875" style="1" customWidth="1"/>
    <col min="11520" max="11520" width="17.1796875" style="1" customWidth="1"/>
    <col min="11521" max="11521" width="12.26953125" style="1" customWidth="1"/>
    <col min="11522" max="11522" width="11.26953125" style="1" customWidth="1"/>
    <col min="11523" max="11523" width="11" style="1" customWidth="1"/>
    <col min="11524" max="11524" width="14.7265625" style="1" customWidth="1"/>
    <col min="11525" max="11525" width="15.453125" style="1" customWidth="1"/>
    <col min="11526" max="11526" width="15" style="1" customWidth="1"/>
    <col min="11527" max="11527" width="11.54296875" style="1" customWidth="1"/>
    <col min="11528" max="11528" width="13.453125" style="1" customWidth="1"/>
    <col min="11529" max="11529" width="20.81640625" style="1" customWidth="1"/>
    <col min="11530" max="11530" width="17.1796875" style="1" customWidth="1"/>
    <col min="11531" max="11774" width="9.1796875" style="1"/>
    <col min="11775" max="11775" width="5.54296875" style="1" customWidth="1"/>
    <col min="11776" max="11776" width="17.1796875" style="1" customWidth="1"/>
    <col min="11777" max="11777" width="12.26953125" style="1" customWidth="1"/>
    <col min="11778" max="11778" width="11.26953125" style="1" customWidth="1"/>
    <col min="11779" max="11779" width="11" style="1" customWidth="1"/>
    <col min="11780" max="11780" width="14.7265625" style="1" customWidth="1"/>
    <col min="11781" max="11781" width="15.453125" style="1" customWidth="1"/>
    <col min="11782" max="11782" width="15" style="1" customWidth="1"/>
    <col min="11783" max="11783" width="11.54296875" style="1" customWidth="1"/>
    <col min="11784" max="11784" width="13.453125" style="1" customWidth="1"/>
    <col min="11785" max="11785" width="20.81640625" style="1" customWidth="1"/>
    <col min="11786" max="11786" width="17.1796875" style="1" customWidth="1"/>
    <col min="11787" max="12030" width="9.1796875" style="1"/>
    <col min="12031" max="12031" width="5.54296875" style="1" customWidth="1"/>
    <col min="12032" max="12032" width="17.1796875" style="1" customWidth="1"/>
    <col min="12033" max="12033" width="12.26953125" style="1" customWidth="1"/>
    <col min="12034" max="12034" width="11.26953125" style="1" customWidth="1"/>
    <col min="12035" max="12035" width="11" style="1" customWidth="1"/>
    <col min="12036" max="12036" width="14.7265625" style="1" customWidth="1"/>
    <col min="12037" max="12037" width="15.453125" style="1" customWidth="1"/>
    <col min="12038" max="12038" width="15" style="1" customWidth="1"/>
    <col min="12039" max="12039" width="11.54296875" style="1" customWidth="1"/>
    <col min="12040" max="12040" width="13.453125" style="1" customWidth="1"/>
    <col min="12041" max="12041" width="20.81640625" style="1" customWidth="1"/>
    <col min="12042" max="12042" width="17.1796875" style="1" customWidth="1"/>
    <col min="12043" max="12286" width="9.1796875" style="1"/>
    <col min="12287" max="12287" width="5.54296875" style="1" customWidth="1"/>
    <col min="12288" max="12288" width="17.1796875" style="1" customWidth="1"/>
    <col min="12289" max="12289" width="12.26953125" style="1" customWidth="1"/>
    <col min="12290" max="12290" width="11.26953125" style="1" customWidth="1"/>
    <col min="12291" max="12291" width="11" style="1" customWidth="1"/>
    <col min="12292" max="12292" width="14.7265625" style="1" customWidth="1"/>
    <col min="12293" max="12293" width="15.453125" style="1" customWidth="1"/>
    <col min="12294" max="12294" width="15" style="1" customWidth="1"/>
    <col min="12295" max="12295" width="11.54296875" style="1" customWidth="1"/>
    <col min="12296" max="12296" width="13.453125" style="1" customWidth="1"/>
    <col min="12297" max="12297" width="20.81640625" style="1" customWidth="1"/>
    <col min="12298" max="12298" width="17.1796875" style="1" customWidth="1"/>
    <col min="12299" max="12542" width="9.1796875" style="1"/>
    <col min="12543" max="12543" width="5.54296875" style="1" customWidth="1"/>
    <col min="12544" max="12544" width="17.1796875" style="1" customWidth="1"/>
    <col min="12545" max="12545" width="12.26953125" style="1" customWidth="1"/>
    <col min="12546" max="12546" width="11.26953125" style="1" customWidth="1"/>
    <col min="12547" max="12547" width="11" style="1" customWidth="1"/>
    <col min="12548" max="12548" width="14.7265625" style="1" customWidth="1"/>
    <col min="12549" max="12549" width="15.453125" style="1" customWidth="1"/>
    <col min="12550" max="12550" width="15" style="1" customWidth="1"/>
    <col min="12551" max="12551" width="11.54296875" style="1" customWidth="1"/>
    <col min="12552" max="12552" width="13.453125" style="1" customWidth="1"/>
    <col min="12553" max="12553" width="20.81640625" style="1" customWidth="1"/>
    <col min="12554" max="12554" width="17.1796875" style="1" customWidth="1"/>
    <col min="12555" max="12798" width="9.1796875" style="1"/>
    <col min="12799" max="12799" width="5.54296875" style="1" customWidth="1"/>
    <col min="12800" max="12800" width="17.1796875" style="1" customWidth="1"/>
    <col min="12801" max="12801" width="12.26953125" style="1" customWidth="1"/>
    <col min="12802" max="12802" width="11.26953125" style="1" customWidth="1"/>
    <col min="12803" max="12803" width="11" style="1" customWidth="1"/>
    <col min="12804" max="12804" width="14.7265625" style="1" customWidth="1"/>
    <col min="12805" max="12805" width="15.453125" style="1" customWidth="1"/>
    <col min="12806" max="12806" width="15" style="1" customWidth="1"/>
    <col min="12807" max="12807" width="11.54296875" style="1" customWidth="1"/>
    <col min="12808" max="12808" width="13.453125" style="1" customWidth="1"/>
    <col min="12809" max="12809" width="20.81640625" style="1" customWidth="1"/>
    <col min="12810" max="12810" width="17.1796875" style="1" customWidth="1"/>
    <col min="12811" max="13054" width="9.1796875" style="1"/>
    <col min="13055" max="13055" width="5.54296875" style="1" customWidth="1"/>
    <col min="13056" max="13056" width="17.1796875" style="1" customWidth="1"/>
    <col min="13057" max="13057" width="12.26953125" style="1" customWidth="1"/>
    <col min="13058" max="13058" width="11.26953125" style="1" customWidth="1"/>
    <col min="13059" max="13059" width="11" style="1" customWidth="1"/>
    <col min="13060" max="13060" width="14.7265625" style="1" customWidth="1"/>
    <col min="13061" max="13061" width="15.453125" style="1" customWidth="1"/>
    <col min="13062" max="13062" width="15" style="1" customWidth="1"/>
    <col min="13063" max="13063" width="11.54296875" style="1" customWidth="1"/>
    <col min="13064" max="13064" width="13.453125" style="1" customWidth="1"/>
    <col min="13065" max="13065" width="20.81640625" style="1" customWidth="1"/>
    <col min="13066" max="13066" width="17.1796875" style="1" customWidth="1"/>
    <col min="13067" max="13310" width="9.1796875" style="1"/>
    <col min="13311" max="13311" width="5.54296875" style="1" customWidth="1"/>
    <col min="13312" max="13312" width="17.1796875" style="1" customWidth="1"/>
    <col min="13313" max="13313" width="12.26953125" style="1" customWidth="1"/>
    <col min="13314" max="13314" width="11.26953125" style="1" customWidth="1"/>
    <col min="13315" max="13315" width="11" style="1" customWidth="1"/>
    <col min="13316" max="13316" width="14.7265625" style="1" customWidth="1"/>
    <col min="13317" max="13317" width="15.453125" style="1" customWidth="1"/>
    <col min="13318" max="13318" width="15" style="1" customWidth="1"/>
    <col min="13319" max="13319" width="11.54296875" style="1" customWidth="1"/>
    <col min="13320" max="13320" width="13.453125" style="1" customWidth="1"/>
    <col min="13321" max="13321" width="20.81640625" style="1" customWidth="1"/>
    <col min="13322" max="13322" width="17.1796875" style="1" customWidth="1"/>
    <col min="13323" max="13566" width="9.1796875" style="1"/>
    <col min="13567" max="13567" width="5.54296875" style="1" customWidth="1"/>
    <col min="13568" max="13568" width="17.1796875" style="1" customWidth="1"/>
    <col min="13569" max="13569" width="12.26953125" style="1" customWidth="1"/>
    <col min="13570" max="13570" width="11.26953125" style="1" customWidth="1"/>
    <col min="13571" max="13571" width="11" style="1" customWidth="1"/>
    <col min="13572" max="13572" width="14.7265625" style="1" customWidth="1"/>
    <col min="13573" max="13573" width="15.453125" style="1" customWidth="1"/>
    <col min="13574" max="13574" width="15" style="1" customWidth="1"/>
    <col min="13575" max="13575" width="11.54296875" style="1" customWidth="1"/>
    <col min="13576" max="13576" width="13.453125" style="1" customWidth="1"/>
    <col min="13577" max="13577" width="20.81640625" style="1" customWidth="1"/>
    <col min="13578" max="13578" width="17.1796875" style="1" customWidth="1"/>
    <col min="13579" max="13822" width="9.1796875" style="1"/>
    <col min="13823" max="13823" width="5.54296875" style="1" customWidth="1"/>
    <col min="13824" max="13824" width="17.1796875" style="1" customWidth="1"/>
    <col min="13825" max="13825" width="12.26953125" style="1" customWidth="1"/>
    <col min="13826" max="13826" width="11.26953125" style="1" customWidth="1"/>
    <col min="13827" max="13827" width="11" style="1" customWidth="1"/>
    <col min="13828" max="13828" width="14.7265625" style="1" customWidth="1"/>
    <col min="13829" max="13829" width="15.453125" style="1" customWidth="1"/>
    <col min="13830" max="13830" width="15" style="1" customWidth="1"/>
    <col min="13831" max="13831" width="11.54296875" style="1" customWidth="1"/>
    <col min="13832" max="13832" width="13.453125" style="1" customWidth="1"/>
    <col min="13833" max="13833" width="20.81640625" style="1" customWidth="1"/>
    <col min="13834" max="13834" width="17.1796875" style="1" customWidth="1"/>
    <col min="13835" max="14078" width="9.1796875" style="1"/>
    <col min="14079" max="14079" width="5.54296875" style="1" customWidth="1"/>
    <col min="14080" max="14080" width="17.1796875" style="1" customWidth="1"/>
    <col min="14081" max="14081" width="12.26953125" style="1" customWidth="1"/>
    <col min="14082" max="14082" width="11.26953125" style="1" customWidth="1"/>
    <col min="14083" max="14083" width="11" style="1" customWidth="1"/>
    <col min="14084" max="14084" width="14.7265625" style="1" customWidth="1"/>
    <col min="14085" max="14085" width="15.453125" style="1" customWidth="1"/>
    <col min="14086" max="14086" width="15" style="1" customWidth="1"/>
    <col min="14087" max="14087" width="11.54296875" style="1" customWidth="1"/>
    <col min="14088" max="14088" width="13.453125" style="1" customWidth="1"/>
    <col min="14089" max="14089" width="20.81640625" style="1" customWidth="1"/>
    <col min="14090" max="14090" width="17.1796875" style="1" customWidth="1"/>
    <col min="14091" max="14334" width="9.1796875" style="1"/>
    <col min="14335" max="14335" width="5.54296875" style="1" customWidth="1"/>
    <col min="14336" max="14336" width="17.1796875" style="1" customWidth="1"/>
    <col min="14337" max="14337" width="12.26953125" style="1" customWidth="1"/>
    <col min="14338" max="14338" width="11.26953125" style="1" customWidth="1"/>
    <col min="14339" max="14339" width="11" style="1" customWidth="1"/>
    <col min="14340" max="14340" width="14.7265625" style="1" customWidth="1"/>
    <col min="14341" max="14341" width="15.453125" style="1" customWidth="1"/>
    <col min="14342" max="14342" width="15" style="1" customWidth="1"/>
    <col min="14343" max="14343" width="11.54296875" style="1" customWidth="1"/>
    <col min="14344" max="14344" width="13.453125" style="1" customWidth="1"/>
    <col min="14345" max="14345" width="20.81640625" style="1" customWidth="1"/>
    <col min="14346" max="14346" width="17.1796875" style="1" customWidth="1"/>
    <col min="14347" max="14590" width="9.1796875" style="1"/>
    <col min="14591" max="14591" width="5.54296875" style="1" customWidth="1"/>
    <col min="14592" max="14592" width="17.1796875" style="1" customWidth="1"/>
    <col min="14593" max="14593" width="12.26953125" style="1" customWidth="1"/>
    <col min="14594" max="14594" width="11.26953125" style="1" customWidth="1"/>
    <col min="14595" max="14595" width="11" style="1" customWidth="1"/>
    <col min="14596" max="14596" width="14.7265625" style="1" customWidth="1"/>
    <col min="14597" max="14597" width="15.453125" style="1" customWidth="1"/>
    <col min="14598" max="14598" width="15" style="1" customWidth="1"/>
    <col min="14599" max="14599" width="11.54296875" style="1" customWidth="1"/>
    <col min="14600" max="14600" width="13.453125" style="1" customWidth="1"/>
    <col min="14601" max="14601" width="20.81640625" style="1" customWidth="1"/>
    <col min="14602" max="14602" width="17.1796875" style="1" customWidth="1"/>
    <col min="14603" max="14846" width="9.1796875" style="1"/>
    <col min="14847" max="14847" width="5.54296875" style="1" customWidth="1"/>
    <col min="14848" max="14848" width="17.1796875" style="1" customWidth="1"/>
    <col min="14849" max="14849" width="12.26953125" style="1" customWidth="1"/>
    <col min="14850" max="14850" width="11.26953125" style="1" customWidth="1"/>
    <col min="14851" max="14851" width="11" style="1" customWidth="1"/>
    <col min="14852" max="14852" width="14.7265625" style="1" customWidth="1"/>
    <col min="14853" max="14853" width="15.453125" style="1" customWidth="1"/>
    <col min="14854" max="14854" width="15" style="1" customWidth="1"/>
    <col min="14855" max="14855" width="11.54296875" style="1" customWidth="1"/>
    <col min="14856" max="14856" width="13.453125" style="1" customWidth="1"/>
    <col min="14857" max="14857" width="20.81640625" style="1" customWidth="1"/>
    <col min="14858" max="14858" width="17.1796875" style="1" customWidth="1"/>
    <col min="14859" max="15102" width="9.1796875" style="1"/>
    <col min="15103" max="15103" width="5.54296875" style="1" customWidth="1"/>
    <col min="15104" max="15104" width="17.1796875" style="1" customWidth="1"/>
    <col min="15105" max="15105" width="12.26953125" style="1" customWidth="1"/>
    <col min="15106" max="15106" width="11.26953125" style="1" customWidth="1"/>
    <col min="15107" max="15107" width="11" style="1" customWidth="1"/>
    <col min="15108" max="15108" width="14.7265625" style="1" customWidth="1"/>
    <col min="15109" max="15109" width="15.453125" style="1" customWidth="1"/>
    <col min="15110" max="15110" width="15" style="1" customWidth="1"/>
    <col min="15111" max="15111" width="11.54296875" style="1" customWidth="1"/>
    <col min="15112" max="15112" width="13.453125" style="1" customWidth="1"/>
    <col min="15113" max="15113" width="20.81640625" style="1" customWidth="1"/>
    <col min="15114" max="15114" width="17.1796875" style="1" customWidth="1"/>
    <col min="15115" max="15358" width="9.1796875" style="1"/>
    <col min="15359" max="15359" width="5.54296875" style="1" customWidth="1"/>
    <col min="15360" max="15360" width="17.1796875" style="1" customWidth="1"/>
    <col min="15361" max="15361" width="12.26953125" style="1" customWidth="1"/>
    <col min="15362" max="15362" width="11.26953125" style="1" customWidth="1"/>
    <col min="15363" max="15363" width="11" style="1" customWidth="1"/>
    <col min="15364" max="15364" width="14.7265625" style="1" customWidth="1"/>
    <col min="15365" max="15365" width="15.453125" style="1" customWidth="1"/>
    <col min="15366" max="15366" width="15" style="1" customWidth="1"/>
    <col min="15367" max="15367" width="11.54296875" style="1" customWidth="1"/>
    <col min="15368" max="15368" width="13.453125" style="1" customWidth="1"/>
    <col min="15369" max="15369" width="20.81640625" style="1" customWidth="1"/>
    <col min="15370" max="15370" width="17.1796875" style="1" customWidth="1"/>
    <col min="15371" max="15614" width="9.1796875" style="1"/>
    <col min="15615" max="15615" width="5.54296875" style="1" customWidth="1"/>
    <col min="15616" max="15616" width="17.1796875" style="1" customWidth="1"/>
    <col min="15617" max="15617" width="12.26953125" style="1" customWidth="1"/>
    <col min="15618" max="15618" width="11.26953125" style="1" customWidth="1"/>
    <col min="15619" max="15619" width="11" style="1" customWidth="1"/>
    <col min="15620" max="15620" width="14.7265625" style="1" customWidth="1"/>
    <col min="15621" max="15621" width="15.453125" style="1" customWidth="1"/>
    <col min="15622" max="15622" width="15" style="1" customWidth="1"/>
    <col min="15623" max="15623" width="11.54296875" style="1" customWidth="1"/>
    <col min="15624" max="15624" width="13.453125" style="1" customWidth="1"/>
    <col min="15625" max="15625" width="20.81640625" style="1" customWidth="1"/>
    <col min="15626" max="15626" width="17.1796875" style="1" customWidth="1"/>
    <col min="15627" max="15870" width="9.1796875" style="1"/>
    <col min="15871" max="15871" width="5.54296875" style="1" customWidth="1"/>
    <col min="15872" max="15872" width="17.1796875" style="1" customWidth="1"/>
    <col min="15873" max="15873" width="12.26953125" style="1" customWidth="1"/>
    <col min="15874" max="15874" width="11.26953125" style="1" customWidth="1"/>
    <col min="15875" max="15875" width="11" style="1" customWidth="1"/>
    <col min="15876" max="15876" width="14.7265625" style="1" customWidth="1"/>
    <col min="15877" max="15877" width="15.453125" style="1" customWidth="1"/>
    <col min="15878" max="15878" width="15" style="1" customWidth="1"/>
    <col min="15879" max="15879" width="11.54296875" style="1" customWidth="1"/>
    <col min="15880" max="15880" width="13.453125" style="1" customWidth="1"/>
    <col min="15881" max="15881" width="20.81640625" style="1" customWidth="1"/>
    <col min="15882" max="15882" width="17.1796875" style="1" customWidth="1"/>
    <col min="15883" max="16126" width="9.1796875" style="1"/>
    <col min="16127" max="16127" width="5.54296875" style="1" customWidth="1"/>
    <col min="16128" max="16128" width="17.1796875" style="1" customWidth="1"/>
    <col min="16129" max="16129" width="12.26953125" style="1" customWidth="1"/>
    <col min="16130" max="16130" width="11.26953125" style="1" customWidth="1"/>
    <col min="16131" max="16131" width="11" style="1" customWidth="1"/>
    <col min="16132" max="16132" width="14.7265625" style="1" customWidth="1"/>
    <col min="16133" max="16133" width="15.453125" style="1" customWidth="1"/>
    <col min="16134" max="16134" width="15" style="1" customWidth="1"/>
    <col min="16135" max="16135" width="11.54296875" style="1" customWidth="1"/>
    <col min="16136" max="16136" width="13.453125" style="1" customWidth="1"/>
    <col min="16137" max="16137" width="20.81640625" style="1" customWidth="1"/>
    <col min="16138" max="16138" width="17.1796875" style="1" customWidth="1"/>
    <col min="16139" max="16384" width="9.1796875" style="1"/>
  </cols>
  <sheetData>
    <row r="1" spans="1:11" x14ac:dyDescent="0.3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1" x14ac:dyDescent="0.3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1" ht="15" customHeight="1" x14ac:dyDescent="0.3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1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1" x14ac:dyDescent="0.3">
      <c r="A5" s="79" t="s">
        <v>4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1" x14ac:dyDescent="0.3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1" x14ac:dyDescent="0.3">
      <c r="A7" s="80" t="s">
        <v>5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1" ht="14.5" x14ac:dyDescent="0.35">
      <c r="A8" s="5" t="s">
        <v>6</v>
      </c>
      <c r="B8" s="6"/>
      <c r="C8" s="5" t="s">
        <v>7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1" s="12" customFormat="1" ht="27.75" customHeight="1" x14ac:dyDescent="0.35">
      <c r="A9" s="81" t="s">
        <v>10</v>
      </c>
      <c r="B9" s="81"/>
      <c r="C9" s="82" t="s">
        <v>11</v>
      </c>
      <c r="D9" s="83"/>
      <c r="E9" s="10" t="s">
        <v>12</v>
      </c>
      <c r="F9" s="11"/>
      <c r="G9" s="84" t="s">
        <v>13</v>
      </c>
      <c r="H9" s="85"/>
      <c r="I9" s="85"/>
      <c r="J9" s="86"/>
      <c r="K9" s="6"/>
    </row>
    <row r="10" spans="1:11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5" t="s">
        <v>23</v>
      </c>
      <c r="K10" s="15" t="s">
        <v>24</v>
      </c>
    </row>
    <row r="11" spans="1:11" x14ac:dyDescent="0.3">
      <c r="A11" s="16" t="s">
        <v>25</v>
      </c>
      <c r="B11" s="16" t="s">
        <v>26</v>
      </c>
      <c r="C11" s="16" t="s">
        <v>27</v>
      </c>
      <c r="D11" s="16" t="s">
        <v>28</v>
      </c>
      <c r="E11" s="16" t="s">
        <v>29</v>
      </c>
      <c r="F11" s="16" t="s">
        <v>30</v>
      </c>
      <c r="G11" s="16" t="s">
        <v>31</v>
      </c>
      <c r="H11" s="16" t="s">
        <v>32</v>
      </c>
      <c r="I11" s="16" t="s">
        <v>33</v>
      </c>
      <c r="J11" s="17" t="s">
        <v>34</v>
      </c>
      <c r="K11" s="17" t="s">
        <v>35</v>
      </c>
    </row>
    <row r="12" spans="1:11" ht="28" x14ac:dyDescent="0.3">
      <c r="A12" s="13">
        <v>1</v>
      </c>
      <c r="B12" s="18" t="s">
        <v>36</v>
      </c>
      <c r="C12" s="19">
        <v>262400000</v>
      </c>
      <c r="D12" s="20">
        <v>2964708</v>
      </c>
      <c r="E12" s="21">
        <v>2.887</v>
      </c>
      <c r="F12" s="13">
        <f>(C12*0.5)/12</f>
        <v>10933333.333333334</v>
      </c>
      <c r="G12" s="13">
        <f>D12*E12</f>
        <v>8559111.9959999993</v>
      </c>
      <c r="H12" s="13">
        <f>G12*(1/100)</f>
        <v>85591.119959999996</v>
      </c>
      <c r="I12" s="13">
        <f>G12-H12</f>
        <v>8473520.8760399986</v>
      </c>
      <c r="J12" s="13">
        <f>F12+I12</f>
        <v>19406854.209373333</v>
      </c>
      <c r="K12" s="13">
        <f>F12+G12</f>
        <v>19492445.329333335</v>
      </c>
    </row>
    <row r="13" spans="1:11" ht="15" customHeight="1" x14ac:dyDescent="0.3">
      <c r="A13" s="16"/>
      <c r="B13" s="22"/>
      <c r="C13" s="17"/>
      <c r="D13" s="23"/>
      <c r="E13" s="24"/>
      <c r="F13" s="22"/>
      <c r="G13" s="22"/>
      <c r="H13" s="22"/>
      <c r="I13" s="22"/>
      <c r="J13" s="23"/>
      <c r="K13" s="23"/>
    </row>
    <row r="14" spans="1:11" x14ac:dyDescent="0.3">
      <c r="A14" s="25"/>
      <c r="B14" s="26"/>
      <c r="C14" s="26"/>
      <c r="D14" s="27"/>
      <c r="E14" s="26"/>
      <c r="F14" s="28"/>
      <c r="G14" s="29"/>
      <c r="H14" s="29"/>
      <c r="I14" s="30"/>
      <c r="J14" s="31"/>
      <c r="K14" s="27"/>
    </row>
    <row r="15" spans="1:11" ht="18" customHeight="1" x14ac:dyDescent="0.3">
      <c r="A15" s="25"/>
      <c r="B15" s="26"/>
      <c r="C15" s="87" t="s">
        <v>37</v>
      </c>
      <c r="D15" s="87"/>
      <c r="E15" s="87"/>
      <c r="F15" s="35">
        <f>ROUND(J12,0)</f>
        <v>19406854</v>
      </c>
      <c r="G15" s="36"/>
      <c r="H15" s="4"/>
      <c r="I15" s="37"/>
      <c r="J15" s="27"/>
      <c r="K15" s="27"/>
    </row>
    <row r="16" spans="1:11" x14ac:dyDescent="0.3">
      <c r="A16" s="25"/>
      <c r="B16" s="26"/>
      <c r="C16" s="34"/>
      <c r="D16" s="34"/>
      <c r="E16" s="34"/>
      <c r="F16" s="38" t="s">
        <v>38</v>
      </c>
      <c r="G16" s="38"/>
      <c r="H16" s="4"/>
      <c r="I16" s="37"/>
      <c r="J16" s="27"/>
      <c r="K16" s="27"/>
    </row>
    <row r="17" spans="1:11" ht="7.5" customHeight="1" x14ac:dyDescent="0.3">
      <c r="A17" s="25"/>
      <c r="B17" s="26"/>
      <c r="C17" s="39"/>
      <c r="D17" s="3"/>
      <c r="E17" s="40"/>
      <c r="F17" s="38"/>
      <c r="G17" s="38"/>
      <c r="H17" s="4"/>
      <c r="I17" s="37"/>
      <c r="J17" s="27"/>
      <c r="K17" s="27"/>
    </row>
    <row r="18" spans="1:11" ht="16.5" customHeight="1" x14ac:dyDescent="0.3">
      <c r="A18" s="25"/>
      <c r="B18" s="26"/>
      <c r="C18" s="87" t="s">
        <v>40</v>
      </c>
      <c r="D18" s="87"/>
      <c r="E18" s="87"/>
      <c r="F18" s="35">
        <f>ROUND(K12,0)</f>
        <v>19492445</v>
      </c>
      <c r="G18" s="36"/>
      <c r="H18" s="4"/>
      <c r="I18" s="37"/>
      <c r="J18" s="27"/>
      <c r="K18" s="27"/>
    </row>
    <row r="19" spans="1:11" x14ac:dyDescent="0.3">
      <c r="A19" s="25"/>
      <c r="B19" s="26"/>
      <c r="C19" s="26"/>
      <c r="D19" s="27"/>
      <c r="E19" s="26"/>
      <c r="F19" s="38" t="s">
        <v>41</v>
      </c>
      <c r="G19" s="38"/>
      <c r="H19" s="4"/>
      <c r="I19" s="37"/>
      <c r="J19" s="27"/>
      <c r="K19" s="27"/>
    </row>
    <row r="20" spans="1:11" x14ac:dyDescent="0.3">
      <c r="A20" s="25"/>
      <c r="B20" s="26"/>
      <c r="C20" s="26"/>
      <c r="D20" s="27"/>
      <c r="E20" s="26"/>
      <c r="F20" s="28"/>
      <c r="G20" s="29"/>
      <c r="H20" s="29"/>
      <c r="I20" s="30"/>
      <c r="J20" s="31"/>
      <c r="K20" s="27"/>
    </row>
    <row r="21" spans="1:11" ht="12.7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41"/>
      <c r="K21" s="4"/>
    </row>
    <row r="22" spans="1:11" x14ac:dyDescent="0.3">
      <c r="A22" s="30"/>
      <c r="B22" s="37"/>
      <c r="C22" s="37"/>
      <c r="D22" s="37"/>
      <c r="E22" s="37"/>
      <c r="F22" s="37"/>
      <c r="G22" s="3" t="s">
        <v>42</v>
      </c>
      <c r="H22" s="4"/>
      <c r="I22" s="4"/>
      <c r="J22" s="3"/>
      <c r="K22" s="4"/>
    </row>
    <row r="23" spans="1:1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4.75" customHeight="1" x14ac:dyDescent="0.3">
      <c r="A24" s="3"/>
      <c r="B24" s="3"/>
      <c r="C24" s="3"/>
      <c r="D24" s="3"/>
      <c r="E24" s="3"/>
      <c r="F24" s="3"/>
      <c r="G24" s="3" t="s">
        <v>43</v>
      </c>
      <c r="H24" s="3"/>
      <c r="I24" s="3"/>
      <c r="J24" s="3"/>
      <c r="K24" s="4"/>
    </row>
    <row r="25" spans="1:11" ht="13.5" customHeight="1" x14ac:dyDescent="0.3">
      <c r="A25" s="3"/>
      <c r="B25" s="3"/>
      <c r="C25" s="3"/>
      <c r="D25" s="3"/>
      <c r="E25" s="3"/>
      <c r="F25" s="3"/>
      <c r="G25" s="42"/>
      <c r="H25" s="76" t="s">
        <v>44</v>
      </c>
      <c r="I25" s="76"/>
      <c r="J25" s="76"/>
      <c r="K25" s="4"/>
    </row>
    <row r="26" spans="1:11" x14ac:dyDescent="0.3">
      <c r="A26" s="3"/>
      <c r="B26" s="3"/>
      <c r="C26" s="3"/>
      <c r="D26" s="3"/>
      <c r="E26" s="3"/>
      <c r="F26" s="3"/>
      <c r="G26" s="43"/>
      <c r="H26" s="43" t="s">
        <v>45</v>
      </c>
      <c r="I26" s="44"/>
      <c r="J26" s="43"/>
      <c r="K26" s="4"/>
    </row>
    <row r="27" spans="1:11" s="46" customFormat="1" ht="14.5" x14ac:dyDescent="0.35">
      <c r="A27" s="44" t="s">
        <v>46</v>
      </c>
      <c r="B27" s="45"/>
      <c r="C27" s="45"/>
      <c r="D27" s="45"/>
      <c r="E27" s="45"/>
      <c r="F27" s="45"/>
      <c r="G27" s="45"/>
      <c r="H27" s="45"/>
      <c r="I27" s="45"/>
      <c r="J27" s="45"/>
      <c r="K27"/>
    </row>
    <row r="28" spans="1:11" s="46" customFormat="1" ht="14.5" x14ac:dyDescent="0.3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/>
    </row>
    <row r="29" spans="1:11" ht="14.5" x14ac:dyDescent="0.35">
      <c r="A29" s="47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D12" sqref="D12"/>
    </sheetView>
  </sheetViews>
  <sheetFormatPr defaultRowHeight="14" x14ac:dyDescent="0.3"/>
  <cols>
    <col min="1" max="1" width="5.54296875" style="1" customWidth="1"/>
    <col min="2" max="2" width="17.1796875" style="1" customWidth="1"/>
    <col min="3" max="3" width="12.26953125" style="1" customWidth="1"/>
    <col min="4" max="4" width="11.26953125" style="1" customWidth="1"/>
    <col min="5" max="5" width="11" style="1" customWidth="1"/>
    <col min="6" max="6" width="14.7265625" style="1" customWidth="1"/>
    <col min="7" max="7" width="15.453125" style="1" customWidth="1"/>
    <col min="8" max="8" width="1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54296875" style="1" customWidth="1"/>
    <col min="258" max="258" width="17.1796875" style="1" customWidth="1"/>
    <col min="259" max="259" width="12.26953125" style="1" customWidth="1"/>
    <col min="260" max="260" width="11.26953125" style="1" customWidth="1"/>
    <col min="261" max="261" width="11" style="1" customWidth="1"/>
    <col min="262" max="262" width="14.7265625" style="1" customWidth="1"/>
    <col min="263" max="263" width="15.453125" style="1" customWidth="1"/>
    <col min="264" max="264" width="1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54296875" style="1" customWidth="1"/>
    <col min="514" max="514" width="17.1796875" style="1" customWidth="1"/>
    <col min="515" max="515" width="12.26953125" style="1" customWidth="1"/>
    <col min="516" max="516" width="11.26953125" style="1" customWidth="1"/>
    <col min="517" max="517" width="11" style="1" customWidth="1"/>
    <col min="518" max="518" width="14.7265625" style="1" customWidth="1"/>
    <col min="519" max="519" width="15.453125" style="1" customWidth="1"/>
    <col min="520" max="520" width="1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54296875" style="1" customWidth="1"/>
    <col min="770" max="770" width="17.1796875" style="1" customWidth="1"/>
    <col min="771" max="771" width="12.26953125" style="1" customWidth="1"/>
    <col min="772" max="772" width="11.26953125" style="1" customWidth="1"/>
    <col min="773" max="773" width="11" style="1" customWidth="1"/>
    <col min="774" max="774" width="14.7265625" style="1" customWidth="1"/>
    <col min="775" max="775" width="15.453125" style="1" customWidth="1"/>
    <col min="776" max="776" width="1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54296875" style="1" customWidth="1"/>
    <col min="1026" max="1026" width="17.1796875" style="1" customWidth="1"/>
    <col min="1027" max="1027" width="12.26953125" style="1" customWidth="1"/>
    <col min="1028" max="1028" width="11.26953125" style="1" customWidth="1"/>
    <col min="1029" max="1029" width="11" style="1" customWidth="1"/>
    <col min="1030" max="1030" width="14.7265625" style="1" customWidth="1"/>
    <col min="1031" max="1031" width="15.453125" style="1" customWidth="1"/>
    <col min="1032" max="1032" width="1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54296875" style="1" customWidth="1"/>
    <col min="1282" max="1282" width="17.1796875" style="1" customWidth="1"/>
    <col min="1283" max="1283" width="12.26953125" style="1" customWidth="1"/>
    <col min="1284" max="1284" width="11.26953125" style="1" customWidth="1"/>
    <col min="1285" max="1285" width="11" style="1" customWidth="1"/>
    <col min="1286" max="1286" width="14.7265625" style="1" customWidth="1"/>
    <col min="1287" max="1287" width="15.453125" style="1" customWidth="1"/>
    <col min="1288" max="1288" width="1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54296875" style="1" customWidth="1"/>
    <col min="1538" max="1538" width="17.1796875" style="1" customWidth="1"/>
    <col min="1539" max="1539" width="12.26953125" style="1" customWidth="1"/>
    <col min="1540" max="1540" width="11.26953125" style="1" customWidth="1"/>
    <col min="1541" max="1541" width="11" style="1" customWidth="1"/>
    <col min="1542" max="1542" width="14.7265625" style="1" customWidth="1"/>
    <col min="1543" max="1543" width="15.453125" style="1" customWidth="1"/>
    <col min="1544" max="1544" width="1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54296875" style="1" customWidth="1"/>
    <col min="1794" max="1794" width="17.1796875" style="1" customWidth="1"/>
    <col min="1795" max="1795" width="12.26953125" style="1" customWidth="1"/>
    <col min="1796" max="1796" width="11.26953125" style="1" customWidth="1"/>
    <col min="1797" max="1797" width="11" style="1" customWidth="1"/>
    <col min="1798" max="1798" width="14.7265625" style="1" customWidth="1"/>
    <col min="1799" max="1799" width="15.453125" style="1" customWidth="1"/>
    <col min="1800" max="1800" width="1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54296875" style="1" customWidth="1"/>
    <col min="2050" max="2050" width="17.1796875" style="1" customWidth="1"/>
    <col min="2051" max="2051" width="12.26953125" style="1" customWidth="1"/>
    <col min="2052" max="2052" width="11.26953125" style="1" customWidth="1"/>
    <col min="2053" max="2053" width="11" style="1" customWidth="1"/>
    <col min="2054" max="2054" width="14.7265625" style="1" customWidth="1"/>
    <col min="2055" max="2055" width="15.453125" style="1" customWidth="1"/>
    <col min="2056" max="2056" width="1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54296875" style="1" customWidth="1"/>
    <col min="2306" max="2306" width="17.1796875" style="1" customWidth="1"/>
    <col min="2307" max="2307" width="12.26953125" style="1" customWidth="1"/>
    <col min="2308" max="2308" width="11.26953125" style="1" customWidth="1"/>
    <col min="2309" max="2309" width="11" style="1" customWidth="1"/>
    <col min="2310" max="2310" width="14.7265625" style="1" customWidth="1"/>
    <col min="2311" max="2311" width="15.453125" style="1" customWidth="1"/>
    <col min="2312" max="2312" width="1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54296875" style="1" customWidth="1"/>
    <col min="2562" max="2562" width="17.1796875" style="1" customWidth="1"/>
    <col min="2563" max="2563" width="12.26953125" style="1" customWidth="1"/>
    <col min="2564" max="2564" width="11.26953125" style="1" customWidth="1"/>
    <col min="2565" max="2565" width="11" style="1" customWidth="1"/>
    <col min="2566" max="2566" width="14.7265625" style="1" customWidth="1"/>
    <col min="2567" max="2567" width="15.453125" style="1" customWidth="1"/>
    <col min="2568" max="2568" width="1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54296875" style="1" customWidth="1"/>
    <col min="2818" max="2818" width="17.1796875" style="1" customWidth="1"/>
    <col min="2819" max="2819" width="12.26953125" style="1" customWidth="1"/>
    <col min="2820" max="2820" width="11.26953125" style="1" customWidth="1"/>
    <col min="2821" max="2821" width="11" style="1" customWidth="1"/>
    <col min="2822" max="2822" width="14.7265625" style="1" customWidth="1"/>
    <col min="2823" max="2823" width="15.453125" style="1" customWidth="1"/>
    <col min="2824" max="2824" width="1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54296875" style="1" customWidth="1"/>
    <col min="3074" max="3074" width="17.1796875" style="1" customWidth="1"/>
    <col min="3075" max="3075" width="12.26953125" style="1" customWidth="1"/>
    <col min="3076" max="3076" width="11.26953125" style="1" customWidth="1"/>
    <col min="3077" max="3077" width="11" style="1" customWidth="1"/>
    <col min="3078" max="3078" width="14.7265625" style="1" customWidth="1"/>
    <col min="3079" max="3079" width="15.453125" style="1" customWidth="1"/>
    <col min="3080" max="3080" width="1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54296875" style="1" customWidth="1"/>
    <col min="3330" max="3330" width="17.1796875" style="1" customWidth="1"/>
    <col min="3331" max="3331" width="12.26953125" style="1" customWidth="1"/>
    <col min="3332" max="3332" width="11.26953125" style="1" customWidth="1"/>
    <col min="3333" max="3333" width="11" style="1" customWidth="1"/>
    <col min="3334" max="3334" width="14.7265625" style="1" customWidth="1"/>
    <col min="3335" max="3335" width="15.453125" style="1" customWidth="1"/>
    <col min="3336" max="3336" width="1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54296875" style="1" customWidth="1"/>
    <col min="3586" max="3586" width="17.1796875" style="1" customWidth="1"/>
    <col min="3587" max="3587" width="12.26953125" style="1" customWidth="1"/>
    <col min="3588" max="3588" width="11.26953125" style="1" customWidth="1"/>
    <col min="3589" max="3589" width="11" style="1" customWidth="1"/>
    <col min="3590" max="3590" width="14.7265625" style="1" customWidth="1"/>
    <col min="3591" max="3591" width="15.453125" style="1" customWidth="1"/>
    <col min="3592" max="3592" width="1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54296875" style="1" customWidth="1"/>
    <col min="3842" max="3842" width="17.1796875" style="1" customWidth="1"/>
    <col min="3843" max="3843" width="12.26953125" style="1" customWidth="1"/>
    <col min="3844" max="3844" width="11.26953125" style="1" customWidth="1"/>
    <col min="3845" max="3845" width="11" style="1" customWidth="1"/>
    <col min="3846" max="3846" width="14.7265625" style="1" customWidth="1"/>
    <col min="3847" max="3847" width="15.453125" style="1" customWidth="1"/>
    <col min="3848" max="3848" width="1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54296875" style="1" customWidth="1"/>
    <col min="4098" max="4098" width="17.1796875" style="1" customWidth="1"/>
    <col min="4099" max="4099" width="12.26953125" style="1" customWidth="1"/>
    <col min="4100" max="4100" width="11.26953125" style="1" customWidth="1"/>
    <col min="4101" max="4101" width="11" style="1" customWidth="1"/>
    <col min="4102" max="4102" width="14.7265625" style="1" customWidth="1"/>
    <col min="4103" max="4103" width="15.453125" style="1" customWidth="1"/>
    <col min="4104" max="4104" width="1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54296875" style="1" customWidth="1"/>
    <col min="4354" max="4354" width="17.1796875" style="1" customWidth="1"/>
    <col min="4355" max="4355" width="12.26953125" style="1" customWidth="1"/>
    <col min="4356" max="4356" width="11.26953125" style="1" customWidth="1"/>
    <col min="4357" max="4357" width="11" style="1" customWidth="1"/>
    <col min="4358" max="4358" width="14.7265625" style="1" customWidth="1"/>
    <col min="4359" max="4359" width="15.453125" style="1" customWidth="1"/>
    <col min="4360" max="4360" width="1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54296875" style="1" customWidth="1"/>
    <col min="4610" max="4610" width="17.1796875" style="1" customWidth="1"/>
    <col min="4611" max="4611" width="12.26953125" style="1" customWidth="1"/>
    <col min="4612" max="4612" width="11.26953125" style="1" customWidth="1"/>
    <col min="4613" max="4613" width="11" style="1" customWidth="1"/>
    <col min="4614" max="4614" width="14.7265625" style="1" customWidth="1"/>
    <col min="4615" max="4615" width="15.453125" style="1" customWidth="1"/>
    <col min="4616" max="4616" width="1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54296875" style="1" customWidth="1"/>
    <col min="4866" max="4866" width="17.1796875" style="1" customWidth="1"/>
    <col min="4867" max="4867" width="12.26953125" style="1" customWidth="1"/>
    <col min="4868" max="4868" width="11.26953125" style="1" customWidth="1"/>
    <col min="4869" max="4869" width="11" style="1" customWidth="1"/>
    <col min="4870" max="4870" width="14.7265625" style="1" customWidth="1"/>
    <col min="4871" max="4871" width="15.453125" style="1" customWidth="1"/>
    <col min="4872" max="4872" width="1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54296875" style="1" customWidth="1"/>
    <col min="5122" max="5122" width="17.1796875" style="1" customWidth="1"/>
    <col min="5123" max="5123" width="12.26953125" style="1" customWidth="1"/>
    <col min="5124" max="5124" width="11.26953125" style="1" customWidth="1"/>
    <col min="5125" max="5125" width="11" style="1" customWidth="1"/>
    <col min="5126" max="5126" width="14.7265625" style="1" customWidth="1"/>
    <col min="5127" max="5127" width="15.453125" style="1" customWidth="1"/>
    <col min="5128" max="5128" width="1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54296875" style="1" customWidth="1"/>
    <col min="5378" max="5378" width="17.1796875" style="1" customWidth="1"/>
    <col min="5379" max="5379" width="12.26953125" style="1" customWidth="1"/>
    <col min="5380" max="5380" width="11.26953125" style="1" customWidth="1"/>
    <col min="5381" max="5381" width="11" style="1" customWidth="1"/>
    <col min="5382" max="5382" width="14.7265625" style="1" customWidth="1"/>
    <col min="5383" max="5383" width="15.453125" style="1" customWidth="1"/>
    <col min="5384" max="5384" width="1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54296875" style="1" customWidth="1"/>
    <col min="5634" max="5634" width="17.1796875" style="1" customWidth="1"/>
    <col min="5635" max="5635" width="12.26953125" style="1" customWidth="1"/>
    <col min="5636" max="5636" width="11.26953125" style="1" customWidth="1"/>
    <col min="5637" max="5637" width="11" style="1" customWidth="1"/>
    <col min="5638" max="5638" width="14.7265625" style="1" customWidth="1"/>
    <col min="5639" max="5639" width="15.453125" style="1" customWidth="1"/>
    <col min="5640" max="5640" width="1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54296875" style="1" customWidth="1"/>
    <col min="5890" max="5890" width="17.1796875" style="1" customWidth="1"/>
    <col min="5891" max="5891" width="12.26953125" style="1" customWidth="1"/>
    <col min="5892" max="5892" width="11.26953125" style="1" customWidth="1"/>
    <col min="5893" max="5893" width="11" style="1" customWidth="1"/>
    <col min="5894" max="5894" width="14.7265625" style="1" customWidth="1"/>
    <col min="5895" max="5895" width="15.453125" style="1" customWidth="1"/>
    <col min="5896" max="5896" width="1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54296875" style="1" customWidth="1"/>
    <col min="6146" max="6146" width="17.1796875" style="1" customWidth="1"/>
    <col min="6147" max="6147" width="12.26953125" style="1" customWidth="1"/>
    <col min="6148" max="6148" width="11.26953125" style="1" customWidth="1"/>
    <col min="6149" max="6149" width="11" style="1" customWidth="1"/>
    <col min="6150" max="6150" width="14.7265625" style="1" customWidth="1"/>
    <col min="6151" max="6151" width="15.453125" style="1" customWidth="1"/>
    <col min="6152" max="6152" width="1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54296875" style="1" customWidth="1"/>
    <col min="6402" max="6402" width="17.1796875" style="1" customWidth="1"/>
    <col min="6403" max="6403" width="12.26953125" style="1" customWidth="1"/>
    <col min="6404" max="6404" width="11.26953125" style="1" customWidth="1"/>
    <col min="6405" max="6405" width="11" style="1" customWidth="1"/>
    <col min="6406" max="6406" width="14.7265625" style="1" customWidth="1"/>
    <col min="6407" max="6407" width="15.453125" style="1" customWidth="1"/>
    <col min="6408" max="6408" width="1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54296875" style="1" customWidth="1"/>
    <col min="6658" max="6658" width="17.1796875" style="1" customWidth="1"/>
    <col min="6659" max="6659" width="12.26953125" style="1" customWidth="1"/>
    <col min="6660" max="6660" width="11.26953125" style="1" customWidth="1"/>
    <col min="6661" max="6661" width="11" style="1" customWidth="1"/>
    <col min="6662" max="6662" width="14.7265625" style="1" customWidth="1"/>
    <col min="6663" max="6663" width="15.453125" style="1" customWidth="1"/>
    <col min="6664" max="6664" width="1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54296875" style="1" customWidth="1"/>
    <col min="6914" max="6914" width="17.1796875" style="1" customWidth="1"/>
    <col min="6915" max="6915" width="12.26953125" style="1" customWidth="1"/>
    <col min="6916" max="6916" width="11.26953125" style="1" customWidth="1"/>
    <col min="6917" max="6917" width="11" style="1" customWidth="1"/>
    <col min="6918" max="6918" width="14.7265625" style="1" customWidth="1"/>
    <col min="6919" max="6919" width="15.453125" style="1" customWidth="1"/>
    <col min="6920" max="6920" width="1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54296875" style="1" customWidth="1"/>
    <col min="7170" max="7170" width="17.1796875" style="1" customWidth="1"/>
    <col min="7171" max="7171" width="12.26953125" style="1" customWidth="1"/>
    <col min="7172" max="7172" width="11.26953125" style="1" customWidth="1"/>
    <col min="7173" max="7173" width="11" style="1" customWidth="1"/>
    <col min="7174" max="7174" width="14.7265625" style="1" customWidth="1"/>
    <col min="7175" max="7175" width="15.453125" style="1" customWidth="1"/>
    <col min="7176" max="7176" width="1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54296875" style="1" customWidth="1"/>
    <col min="7426" max="7426" width="17.1796875" style="1" customWidth="1"/>
    <col min="7427" max="7427" width="12.26953125" style="1" customWidth="1"/>
    <col min="7428" max="7428" width="11.26953125" style="1" customWidth="1"/>
    <col min="7429" max="7429" width="11" style="1" customWidth="1"/>
    <col min="7430" max="7430" width="14.7265625" style="1" customWidth="1"/>
    <col min="7431" max="7431" width="15.453125" style="1" customWidth="1"/>
    <col min="7432" max="7432" width="1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54296875" style="1" customWidth="1"/>
    <col min="7682" max="7682" width="17.1796875" style="1" customWidth="1"/>
    <col min="7683" max="7683" width="12.26953125" style="1" customWidth="1"/>
    <col min="7684" max="7684" width="11.26953125" style="1" customWidth="1"/>
    <col min="7685" max="7685" width="11" style="1" customWidth="1"/>
    <col min="7686" max="7686" width="14.7265625" style="1" customWidth="1"/>
    <col min="7687" max="7687" width="15.453125" style="1" customWidth="1"/>
    <col min="7688" max="7688" width="1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54296875" style="1" customWidth="1"/>
    <col min="7938" max="7938" width="17.1796875" style="1" customWidth="1"/>
    <col min="7939" max="7939" width="12.26953125" style="1" customWidth="1"/>
    <col min="7940" max="7940" width="11.26953125" style="1" customWidth="1"/>
    <col min="7941" max="7941" width="11" style="1" customWidth="1"/>
    <col min="7942" max="7942" width="14.7265625" style="1" customWidth="1"/>
    <col min="7943" max="7943" width="15.453125" style="1" customWidth="1"/>
    <col min="7944" max="7944" width="1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54296875" style="1" customWidth="1"/>
    <col min="8194" max="8194" width="17.1796875" style="1" customWidth="1"/>
    <col min="8195" max="8195" width="12.26953125" style="1" customWidth="1"/>
    <col min="8196" max="8196" width="11.26953125" style="1" customWidth="1"/>
    <col min="8197" max="8197" width="11" style="1" customWidth="1"/>
    <col min="8198" max="8198" width="14.7265625" style="1" customWidth="1"/>
    <col min="8199" max="8199" width="15.453125" style="1" customWidth="1"/>
    <col min="8200" max="8200" width="1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54296875" style="1" customWidth="1"/>
    <col min="8450" max="8450" width="17.1796875" style="1" customWidth="1"/>
    <col min="8451" max="8451" width="12.26953125" style="1" customWidth="1"/>
    <col min="8452" max="8452" width="11.26953125" style="1" customWidth="1"/>
    <col min="8453" max="8453" width="11" style="1" customWidth="1"/>
    <col min="8454" max="8454" width="14.7265625" style="1" customWidth="1"/>
    <col min="8455" max="8455" width="15.453125" style="1" customWidth="1"/>
    <col min="8456" max="8456" width="1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54296875" style="1" customWidth="1"/>
    <col min="8706" max="8706" width="17.1796875" style="1" customWidth="1"/>
    <col min="8707" max="8707" width="12.26953125" style="1" customWidth="1"/>
    <col min="8708" max="8708" width="11.26953125" style="1" customWidth="1"/>
    <col min="8709" max="8709" width="11" style="1" customWidth="1"/>
    <col min="8710" max="8710" width="14.7265625" style="1" customWidth="1"/>
    <col min="8711" max="8711" width="15.453125" style="1" customWidth="1"/>
    <col min="8712" max="8712" width="1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54296875" style="1" customWidth="1"/>
    <col min="8962" max="8962" width="17.1796875" style="1" customWidth="1"/>
    <col min="8963" max="8963" width="12.26953125" style="1" customWidth="1"/>
    <col min="8964" max="8964" width="11.26953125" style="1" customWidth="1"/>
    <col min="8965" max="8965" width="11" style="1" customWidth="1"/>
    <col min="8966" max="8966" width="14.7265625" style="1" customWidth="1"/>
    <col min="8967" max="8967" width="15.453125" style="1" customWidth="1"/>
    <col min="8968" max="8968" width="1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54296875" style="1" customWidth="1"/>
    <col min="9218" max="9218" width="17.1796875" style="1" customWidth="1"/>
    <col min="9219" max="9219" width="12.26953125" style="1" customWidth="1"/>
    <col min="9220" max="9220" width="11.26953125" style="1" customWidth="1"/>
    <col min="9221" max="9221" width="11" style="1" customWidth="1"/>
    <col min="9222" max="9222" width="14.7265625" style="1" customWidth="1"/>
    <col min="9223" max="9223" width="15.453125" style="1" customWidth="1"/>
    <col min="9224" max="9224" width="1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54296875" style="1" customWidth="1"/>
    <col min="9474" max="9474" width="17.1796875" style="1" customWidth="1"/>
    <col min="9475" max="9475" width="12.26953125" style="1" customWidth="1"/>
    <col min="9476" max="9476" width="11.26953125" style="1" customWidth="1"/>
    <col min="9477" max="9477" width="11" style="1" customWidth="1"/>
    <col min="9478" max="9478" width="14.7265625" style="1" customWidth="1"/>
    <col min="9479" max="9479" width="15.453125" style="1" customWidth="1"/>
    <col min="9480" max="9480" width="1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54296875" style="1" customWidth="1"/>
    <col min="9730" max="9730" width="17.1796875" style="1" customWidth="1"/>
    <col min="9731" max="9731" width="12.26953125" style="1" customWidth="1"/>
    <col min="9732" max="9732" width="11.26953125" style="1" customWidth="1"/>
    <col min="9733" max="9733" width="11" style="1" customWidth="1"/>
    <col min="9734" max="9734" width="14.7265625" style="1" customWidth="1"/>
    <col min="9735" max="9735" width="15.453125" style="1" customWidth="1"/>
    <col min="9736" max="9736" width="1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54296875" style="1" customWidth="1"/>
    <col min="9986" max="9986" width="17.1796875" style="1" customWidth="1"/>
    <col min="9987" max="9987" width="12.26953125" style="1" customWidth="1"/>
    <col min="9988" max="9988" width="11.26953125" style="1" customWidth="1"/>
    <col min="9989" max="9989" width="11" style="1" customWidth="1"/>
    <col min="9990" max="9990" width="14.7265625" style="1" customWidth="1"/>
    <col min="9991" max="9991" width="15.453125" style="1" customWidth="1"/>
    <col min="9992" max="9992" width="1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54296875" style="1" customWidth="1"/>
    <col min="10242" max="10242" width="17.1796875" style="1" customWidth="1"/>
    <col min="10243" max="10243" width="12.26953125" style="1" customWidth="1"/>
    <col min="10244" max="10244" width="11.26953125" style="1" customWidth="1"/>
    <col min="10245" max="10245" width="11" style="1" customWidth="1"/>
    <col min="10246" max="10246" width="14.7265625" style="1" customWidth="1"/>
    <col min="10247" max="10247" width="15.453125" style="1" customWidth="1"/>
    <col min="10248" max="10248" width="1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54296875" style="1" customWidth="1"/>
    <col min="10498" max="10498" width="17.1796875" style="1" customWidth="1"/>
    <col min="10499" max="10499" width="12.26953125" style="1" customWidth="1"/>
    <col min="10500" max="10500" width="11.26953125" style="1" customWidth="1"/>
    <col min="10501" max="10501" width="11" style="1" customWidth="1"/>
    <col min="10502" max="10502" width="14.7265625" style="1" customWidth="1"/>
    <col min="10503" max="10503" width="15.453125" style="1" customWidth="1"/>
    <col min="10504" max="10504" width="1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54296875" style="1" customWidth="1"/>
    <col min="10754" max="10754" width="17.1796875" style="1" customWidth="1"/>
    <col min="10755" max="10755" width="12.26953125" style="1" customWidth="1"/>
    <col min="10756" max="10756" width="11.26953125" style="1" customWidth="1"/>
    <col min="10757" max="10757" width="11" style="1" customWidth="1"/>
    <col min="10758" max="10758" width="14.7265625" style="1" customWidth="1"/>
    <col min="10759" max="10759" width="15.453125" style="1" customWidth="1"/>
    <col min="10760" max="10760" width="1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54296875" style="1" customWidth="1"/>
    <col min="11010" max="11010" width="17.1796875" style="1" customWidth="1"/>
    <col min="11011" max="11011" width="12.26953125" style="1" customWidth="1"/>
    <col min="11012" max="11012" width="11.26953125" style="1" customWidth="1"/>
    <col min="11013" max="11013" width="11" style="1" customWidth="1"/>
    <col min="11014" max="11014" width="14.7265625" style="1" customWidth="1"/>
    <col min="11015" max="11015" width="15.453125" style="1" customWidth="1"/>
    <col min="11016" max="11016" width="1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54296875" style="1" customWidth="1"/>
    <col min="11266" max="11266" width="17.1796875" style="1" customWidth="1"/>
    <col min="11267" max="11267" width="12.26953125" style="1" customWidth="1"/>
    <col min="11268" max="11268" width="11.26953125" style="1" customWidth="1"/>
    <col min="11269" max="11269" width="11" style="1" customWidth="1"/>
    <col min="11270" max="11270" width="14.7265625" style="1" customWidth="1"/>
    <col min="11271" max="11271" width="15.453125" style="1" customWidth="1"/>
    <col min="11272" max="11272" width="1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54296875" style="1" customWidth="1"/>
    <col min="11522" max="11522" width="17.1796875" style="1" customWidth="1"/>
    <col min="11523" max="11523" width="12.26953125" style="1" customWidth="1"/>
    <col min="11524" max="11524" width="11.26953125" style="1" customWidth="1"/>
    <col min="11525" max="11525" width="11" style="1" customWidth="1"/>
    <col min="11526" max="11526" width="14.7265625" style="1" customWidth="1"/>
    <col min="11527" max="11527" width="15.453125" style="1" customWidth="1"/>
    <col min="11528" max="11528" width="1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54296875" style="1" customWidth="1"/>
    <col min="11778" max="11778" width="17.1796875" style="1" customWidth="1"/>
    <col min="11779" max="11779" width="12.26953125" style="1" customWidth="1"/>
    <col min="11780" max="11780" width="11.26953125" style="1" customWidth="1"/>
    <col min="11781" max="11781" width="11" style="1" customWidth="1"/>
    <col min="11782" max="11782" width="14.7265625" style="1" customWidth="1"/>
    <col min="11783" max="11783" width="15.453125" style="1" customWidth="1"/>
    <col min="11784" max="11784" width="1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54296875" style="1" customWidth="1"/>
    <col min="12034" max="12034" width="17.1796875" style="1" customWidth="1"/>
    <col min="12035" max="12035" width="12.26953125" style="1" customWidth="1"/>
    <col min="12036" max="12036" width="11.26953125" style="1" customWidth="1"/>
    <col min="12037" max="12037" width="11" style="1" customWidth="1"/>
    <col min="12038" max="12038" width="14.7265625" style="1" customWidth="1"/>
    <col min="12039" max="12039" width="15.453125" style="1" customWidth="1"/>
    <col min="12040" max="12040" width="1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54296875" style="1" customWidth="1"/>
    <col min="12290" max="12290" width="17.1796875" style="1" customWidth="1"/>
    <col min="12291" max="12291" width="12.26953125" style="1" customWidth="1"/>
    <col min="12292" max="12292" width="11.26953125" style="1" customWidth="1"/>
    <col min="12293" max="12293" width="11" style="1" customWidth="1"/>
    <col min="12294" max="12294" width="14.7265625" style="1" customWidth="1"/>
    <col min="12295" max="12295" width="15.453125" style="1" customWidth="1"/>
    <col min="12296" max="12296" width="1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54296875" style="1" customWidth="1"/>
    <col min="12546" max="12546" width="17.1796875" style="1" customWidth="1"/>
    <col min="12547" max="12547" width="12.26953125" style="1" customWidth="1"/>
    <col min="12548" max="12548" width="11.26953125" style="1" customWidth="1"/>
    <col min="12549" max="12549" width="11" style="1" customWidth="1"/>
    <col min="12550" max="12550" width="14.7265625" style="1" customWidth="1"/>
    <col min="12551" max="12551" width="15.453125" style="1" customWidth="1"/>
    <col min="12552" max="12552" width="1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54296875" style="1" customWidth="1"/>
    <col min="12802" max="12802" width="17.1796875" style="1" customWidth="1"/>
    <col min="12803" max="12803" width="12.26953125" style="1" customWidth="1"/>
    <col min="12804" max="12804" width="11.26953125" style="1" customWidth="1"/>
    <col min="12805" max="12805" width="11" style="1" customWidth="1"/>
    <col min="12806" max="12806" width="14.7265625" style="1" customWidth="1"/>
    <col min="12807" max="12807" width="15.453125" style="1" customWidth="1"/>
    <col min="12808" max="12808" width="1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54296875" style="1" customWidth="1"/>
    <col min="13058" max="13058" width="17.1796875" style="1" customWidth="1"/>
    <col min="13059" max="13059" width="12.26953125" style="1" customWidth="1"/>
    <col min="13060" max="13060" width="11.26953125" style="1" customWidth="1"/>
    <col min="13061" max="13061" width="11" style="1" customWidth="1"/>
    <col min="13062" max="13062" width="14.7265625" style="1" customWidth="1"/>
    <col min="13063" max="13063" width="15.453125" style="1" customWidth="1"/>
    <col min="13064" max="13064" width="1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54296875" style="1" customWidth="1"/>
    <col min="13314" max="13314" width="17.1796875" style="1" customWidth="1"/>
    <col min="13315" max="13315" width="12.26953125" style="1" customWidth="1"/>
    <col min="13316" max="13316" width="11.26953125" style="1" customWidth="1"/>
    <col min="13317" max="13317" width="11" style="1" customWidth="1"/>
    <col min="13318" max="13318" width="14.7265625" style="1" customWidth="1"/>
    <col min="13319" max="13319" width="15.453125" style="1" customWidth="1"/>
    <col min="13320" max="13320" width="1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54296875" style="1" customWidth="1"/>
    <col min="13570" max="13570" width="17.1796875" style="1" customWidth="1"/>
    <col min="13571" max="13571" width="12.26953125" style="1" customWidth="1"/>
    <col min="13572" max="13572" width="11.26953125" style="1" customWidth="1"/>
    <col min="13573" max="13573" width="11" style="1" customWidth="1"/>
    <col min="13574" max="13574" width="14.7265625" style="1" customWidth="1"/>
    <col min="13575" max="13575" width="15.453125" style="1" customWidth="1"/>
    <col min="13576" max="13576" width="1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54296875" style="1" customWidth="1"/>
    <col min="13826" max="13826" width="17.1796875" style="1" customWidth="1"/>
    <col min="13827" max="13827" width="12.26953125" style="1" customWidth="1"/>
    <col min="13828" max="13828" width="11.26953125" style="1" customWidth="1"/>
    <col min="13829" max="13829" width="11" style="1" customWidth="1"/>
    <col min="13830" max="13830" width="14.7265625" style="1" customWidth="1"/>
    <col min="13831" max="13831" width="15.453125" style="1" customWidth="1"/>
    <col min="13832" max="13832" width="1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54296875" style="1" customWidth="1"/>
    <col min="14082" max="14082" width="17.1796875" style="1" customWidth="1"/>
    <col min="14083" max="14083" width="12.26953125" style="1" customWidth="1"/>
    <col min="14084" max="14084" width="11.26953125" style="1" customWidth="1"/>
    <col min="14085" max="14085" width="11" style="1" customWidth="1"/>
    <col min="14086" max="14086" width="14.7265625" style="1" customWidth="1"/>
    <col min="14087" max="14087" width="15.453125" style="1" customWidth="1"/>
    <col min="14088" max="14088" width="1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54296875" style="1" customWidth="1"/>
    <col min="14338" max="14338" width="17.1796875" style="1" customWidth="1"/>
    <col min="14339" max="14339" width="12.26953125" style="1" customWidth="1"/>
    <col min="14340" max="14340" width="11.26953125" style="1" customWidth="1"/>
    <col min="14341" max="14341" width="11" style="1" customWidth="1"/>
    <col min="14342" max="14342" width="14.7265625" style="1" customWidth="1"/>
    <col min="14343" max="14343" width="15.453125" style="1" customWidth="1"/>
    <col min="14344" max="14344" width="1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54296875" style="1" customWidth="1"/>
    <col min="14594" max="14594" width="17.1796875" style="1" customWidth="1"/>
    <col min="14595" max="14595" width="12.26953125" style="1" customWidth="1"/>
    <col min="14596" max="14596" width="11.26953125" style="1" customWidth="1"/>
    <col min="14597" max="14597" width="11" style="1" customWidth="1"/>
    <col min="14598" max="14598" width="14.7265625" style="1" customWidth="1"/>
    <col min="14599" max="14599" width="15.453125" style="1" customWidth="1"/>
    <col min="14600" max="14600" width="1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54296875" style="1" customWidth="1"/>
    <col min="14850" max="14850" width="17.1796875" style="1" customWidth="1"/>
    <col min="14851" max="14851" width="12.26953125" style="1" customWidth="1"/>
    <col min="14852" max="14852" width="11.26953125" style="1" customWidth="1"/>
    <col min="14853" max="14853" width="11" style="1" customWidth="1"/>
    <col min="14854" max="14854" width="14.7265625" style="1" customWidth="1"/>
    <col min="14855" max="14855" width="15.453125" style="1" customWidth="1"/>
    <col min="14856" max="14856" width="1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54296875" style="1" customWidth="1"/>
    <col min="15106" max="15106" width="17.1796875" style="1" customWidth="1"/>
    <col min="15107" max="15107" width="12.26953125" style="1" customWidth="1"/>
    <col min="15108" max="15108" width="11.26953125" style="1" customWidth="1"/>
    <col min="15109" max="15109" width="11" style="1" customWidth="1"/>
    <col min="15110" max="15110" width="14.7265625" style="1" customWidth="1"/>
    <col min="15111" max="15111" width="15.453125" style="1" customWidth="1"/>
    <col min="15112" max="15112" width="1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54296875" style="1" customWidth="1"/>
    <col min="15362" max="15362" width="17.1796875" style="1" customWidth="1"/>
    <col min="15363" max="15363" width="12.26953125" style="1" customWidth="1"/>
    <col min="15364" max="15364" width="11.26953125" style="1" customWidth="1"/>
    <col min="15365" max="15365" width="11" style="1" customWidth="1"/>
    <col min="15366" max="15366" width="14.7265625" style="1" customWidth="1"/>
    <col min="15367" max="15367" width="15.453125" style="1" customWidth="1"/>
    <col min="15368" max="15368" width="1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54296875" style="1" customWidth="1"/>
    <col min="15618" max="15618" width="17.1796875" style="1" customWidth="1"/>
    <col min="15619" max="15619" width="12.26953125" style="1" customWidth="1"/>
    <col min="15620" max="15620" width="11.26953125" style="1" customWidth="1"/>
    <col min="15621" max="15621" width="11" style="1" customWidth="1"/>
    <col min="15622" max="15622" width="14.7265625" style="1" customWidth="1"/>
    <col min="15623" max="15623" width="15.453125" style="1" customWidth="1"/>
    <col min="15624" max="15624" width="1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54296875" style="1" customWidth="1"/>
    <col min="15874" max="15874" width="17.1796875" style="1" customWidth="1"/>
    <col min="15875" max="15875" width="12.26953125" style="1" customWidth="1"/>
    <col min="15876" max="15876" width="11.26953125" style="1" customWidth="1"/>
    <col min="15877" max="15877" width="11" style="1" customWidth="1"/>
    <col min="15878" max="15878" width="14.7265625" style="1" customWidth="1"/>
    <col min="15879" max="15879" width="15.453125" style="1" customWidth="1"/>
    <col min="15880" max="15880" width="1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54296875" style="1" customWidth="1"/>
    <col min="16130" max="16130" width="17.1796875" style="1" customWidth="1"/>
    <col min="16131" max="16131" width="12.26953125" style="1" customWidth="1"/>
    <col min="16132" max="16132" width="11.26953125" style="1" customWidth="1"/>
    <col min="16133" max="16133" width="11" style="1" customWidth="1"/>
    <col min="16134" max="16134" width="14.7265625" style="1" customWidth="1"/>
    <col min="16135" max="16135" width="15.453125" style="1" customWidth="1"/>
    <col min="16136" max="16136" width="1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3" x14ac:dyDescent="0.3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3" ht="15" customHeight="1" x14ac:dyDescent="0.3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3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3" x14ac:dyDescent="0.3">
      <c r="A5" s="79" t="s">
        <v>47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3" x14ac:dyDescent="0.3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8" t="s">
        <v>48</v>
      </c>
      <c r="B7" s="88"/>
      <c r="C7" s="88"/>
      <c r="D7" s="88"/>
      <c r="E7" s="88"/>
      <c r="F7" s="88"/>
      <c r="G7" s="88"/>
      <c r="H7" s="88"/>
      <c r="I7" s="88"/>
      <c r="J7" s="88"/>
      <c r="K7" s="88"/>
    </row>
    <row r="8" spans="1:13" ht="14.5" x14ac:dyDescent="0.35">
      <c r="A8" s="5" t="s">
        <v>6</v>
      </c>
      <c r="B8" s="6"/>
      <c r="C8" s="5" t="s">
        <v>49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s="12" customFormat="1" ht="27.75" customHeight="1" x14ac:dyDescent="0.35">
      <c r="A9" s="81" t="s">
        <v>10</v>
      </c>
      <c r="B9" s="81"/>
      <c r="C9" s="82" t="s">
        <v>50</v>
      </c>
      <c r="D9" s="83"/>
      <c r="E9" s="10" t="s">
        <v>12</v>
      </c>
      <c r="F9" s="11"/>
      <c r="G9" s="84" t="s">
        <v>51</v>
      </c>
      <c r="H9" s="85"/>
      <c r="I9" s="85"/>
      <c r="J9" s="86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5" t="s">
        <v>23</v>
      </c>
      <c r="K10" s="15" t="s">
        <v>24</v>
      </c>
    </row>
    <row r="11" spans="1:13" x14ac:dyDescent="0.3">
      <c r="A11" s="16" t="s">
        <v>25</v>
      </c>
      <c r="B11" s="16" t="s">
        <v>26</v>
      </c>
      <c r="C11" s="16" t="s">
        <v>27</v>
      </c>
      <c r="D11" s="16" t="s">
        <v>28</v>
      </c>
      <c r="E11" s="16" t="s">
        <v>29</v>
      </c>
      <c r="F11" s="16" t="s">
        <v>30</v>
      </c>
      <c r="G11" s="16" t="s">
        <v>31</v>
      </c>
      <c r="H11" s="16" t="s">
        <v>32</v>
      </c>
      <c r="I11" s="16" t="s">
        <v>33</v>
      </c>
      <c r="J11" s="17" t="s">
        <v>34</v>
      </c>
      <c r="K11" s="17" t="s">
        <v>35</v>
      </c>
    </row>
    <row r="12" spans="1:13" ht="28" x14ac:dyDescent="0.3">
      <c r="A12" s="13">
        <v>1</v>
      </c>
      <c r="B12" s="18" t="s">
        <v>36</v>
      </c>
      <c r="C12" s="19">
        <v>262400000</v>
      </c>
      <c r="D12" s="20">
        <v>6676403.0999999996</v>
      </c>
      <c r="E12" s="21">
        <v>2.887</v>
      </c>
      <c r="F12" s="13">
        <f>(C12*0.5)/12</f>
        <v>10933333.333333334</v>
      </c>
      <c r="G12" s="13">
        <f>D12*E12</f>
        <v>19274775.749699999</v>
      </c>
      <c r="H12" s="13">
        <f>G12*(1/100)</f>
        <v>192747.75749699998</v>
      </c>
      <c r="I12" s="13">
        <f>G12-H12</f>
        <v>19082027.992202997</v>
      </c>
      <c r="J12" s="13">
        <f>F12+I12</f>
        <v>30015361.325536333</v>
      </c>
      <c r="K12" s="13">
        <f>F12+G12</f>
        <v>30208109.083033331</v>
      </c>
    </row>
    <row r="13" spans="1:13" ht="15" customHeight="1" x14ac:dyDescent="0.3">
      <c r="A13" s="16"/>
      <c r="B13" s="22"/>
      <c r="C13" s="17"/>
      <c r="D13" s="23"/>
      <c r="E13" s="24"/>
      <c r="F13" s="22"/>
      <c r="G13" s="22"/>
      <c r="H13" s="22"/>
      <c r="I13" s="22"/>
      <c r="J13" s="23"/>
      <c r="K13" s="23"/>
    </row>
    <row r="14" spans="1:13" x14ac:dyDescent="0.3">
      <c r="A14" s="25"/>
      <c r="B14" s="26"/>
      <c r="C14" s="26"/>
      <c r="D14" s="27"/>
      <c r="E14" s="26"/>
      <c r="F14" s="28"/>
      <c r="G14" s="29"/>
      <c r="H14" s="29"/>
      <c r="I14" s="30"/>
      <c r="J14" s="31"/>
      <c r="K14" s="27"/>
      <c r="L14" s="32"/>
      <c r="M14" s="33"/>
    </row>
    <row r="15" spans="1:13" ht="18" customHeight="1" x14ac:dyDescent="0.3">
      <c r="A15" s="25"/>
      <c r="B15" s="26"/>
      <c r="C15" s="87" t="s">
        <v>37</v>
      </c>
      <c r="D15" s="87"/>
      <c r="E15" s="87"/>
      <c r="F15" s="35">
        <f>ROUND(J12,0)</f>
        <v>30015361</v>
      </c>
      <c r="G15" s="36"/>
      <c r="H15" s="4"/>
      <c r="I15" s="37"/>
      <c r="J15" s="27"/>
      <c r="K15" s="27"/>
    </row>
    <row r="16" spans="1:13" x14ac:dyDescent="0.3">
      <c r="A16" s="25"/>
      <c r="B16" s="26"/>
      <c r="C16" s="34"/>
      <c r="D16" s="34"/>
      <c r="E16" s="34"/>
      <c r="F16" s="38" t="s">
        <v>52</v>
      </c>
      <c r="G16" s="38"/>
      <c r="H16" s="4"/>
      <c r="I16" s="37"/>
      <c r="J16" s="27"/>
      <c r="K16" s="27"/>
    </row>
    <row r="17" spans="1:11" ht="7.5" customHeight="1" x14ac:dyDescent="0.3">
      <c r="A17" s="25"/>
      <c r="B17" s="26"/>
      <c r="C17" s="39"/>
      <c r="D17" s="3"/>
      <c r="E17" s="40"/>
      <c r="F17" s="38"/>
      <c r="G17" s="38"/>
      <c r="H17" s="4"/>
      <c r="I17" s="37"/>
      <c r="J17" s="27"/>
      <c r="K17" s="27"/>
    </row>
    <row r="18" spans="1:11" ht="16.5" customHeight="1" x14ac:dyDescent="0.3">
      <c r="A18" s="25"/>
      <c r="B18" s="26"/>
      <c r="C18" s="87" t="s">
        <v>40</v>
      </c>
      <c r="D18" s="87"/>
      <c r="E18" s="87"/>
      <c r="F18" s="35">
        <f>ROUND(K12,0)</f>
        <v>30208109</v>
      </c>
      <c r="G18" s="36"/>
      <c r="H18" s="4"/>
      <c r="I18" s="37"/>
      <c r="J18" s="27"/>
      <c r="K18" s="27"/>
    </row>
    <row r="19" spans="1:11" x14ac:dyDescent="0.3">
      <c r="A19" s="25"/>
      <c r="B19" s="26"/>
      <c r="C19" s="26"/>
      <c r="D19" s="27"/>
      <c r="E19" s="26"/>
      <c r="F19" s="38" t="s">
        <v>53</v>
      </c>
      <c r="G19" s="38"/>
      <c r="H19" s="4"/>
      <c r="I19" s="37"/>
      <c r="J19" s="27"/>
      <c r="K19" s="27"/>
    </row>
    <row r="20" spans="1:11" x14ac:dyDescent="0.3">
      <c r="A20" s="25"/>
      <c r="B20" s="26"/>
      <c r="C20" s="26"/>
      <c r="D20" s="27"/>
      <c r="E20" s="26"/>
      <c r="F20" s="28"/>
      <c r="G20" s="29"/>
      <c r="H20" s="29"/>
      <c r="I20" s="30"/>
      <c r="J20" s="31"/>
      <c r="K20" s="27"/>
    </row>
    <row r="21" spans="1:11" ht="12.7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41"/>
      <c r="K21" s="4"/>
    </row>
    <row r="22" spans="1:11" x14ac:dyDescent="0.3">
      <c r="A22" s="30"/>
      <c r="B22" s="37"/>
      <c r="C22" s="37"/>
      <c r="D22" s="37"/>
      <c r="E22" s="37"/>
      <c r="F22" s="37"/>
      <c r="G22" s="3" t="s">
        <v>42</v>
      </c>
      <c r="H22" s="4"/>
      <c r="I22" s="4"/>
      <c r="J22" s="3"/>
      <c r="K22" s="4"/>
    </row>
    <row r="23" spans="1:1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4.75" customHeight="1" x14ac:dyDescent="0.3">
      <c r="A24" s="3"/>
      <c r="B24" s="3"/>
      <c r="C24" s="3"/>
      <c r="D24" s="3"/>
      <c r="E24" s="3"/>
      <c r="F24" s="3"/>
      <c r="G24" s="3" t="s">
        <v>43</v>
      </c>
      <c r="H24" s="3"/>
      <c r="I24" s="3"/>
      <c r="J24" s="3"/>
      <c r="K24" s="4"/>
    </row>
    <row r="25" spans="1:11" ht="13.5" customHeight="1" x14ac:dyDescent="0.3">
      <c r="A25" s="3"/>
      <c r="B25" s="3"/>
      <c r="C25" s="3"/>
      <c r="D25" s="3"/>
      <c r="E25" s="3"/>
      <c r="F25" s="3"/>
      <c r="G25" s="42"/>
      <c r="H25" s="76" t="s">
        <v>44</v>
      </c>
      <c r="I25" s="76"/>
      <c r="J25" s="76"/>
      <c r="K25" s="4"/>
    </row>
    <row r="26" spans="1:11" x14ac:dyDescent="0.3">
      <c r="A26" s="3"/>
      <c r="B26" s="3"/>
      <c r="C26" s="3"/>
      <c r="D26" s="3"/>
      <c r="E26" s="3"/>
      <c r="F26" s="3"/>
      <c r="G26" s="43"/>
      <c r="H26" s="43" t="s">
        <v>45</v>
      </c>
      <c r="I26" s="44"/>
      <c r="J26" s="43"/>
      <c r="K26" s="4"/>
    </row>
    <row r="27" spans="1:11" s="46" customFormat="1" ht="14.5" x14ac:dyDescent="0.35">
      <c r="A27" s="45" t="s">
        <v>46</v>
      </c>
      <c r="B27" s="45"/>
      <c r="C27" s="45"/>
      <c r="D27" s="45"/>
      <c r="E27" s="45"/>
      <c r="F27" s="45"/>
      <c r="G27" s="45"/>
      <c r="H27" s="45"/>
      <c r="I27" s="45"/>
      <c r="J27" s="45"/>
      <c r="K27"/>
    </row>
    <row r="28" spans="1:11" s="46" customFormat="1" ht="14.5" x14ac:dyDescent="0.3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/>
    </row>
    <row r="29" spans="1:11" x14ac:dyDescent="0.3">
      <c r="A29" s="45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L12" sqref="L12:O15"/>
    </sheetView>
  </sheetViews>
  <sheetFormatPr defaultRowHeight="14" x14ac:dyDescent="0.3"/>
  <cols>
    <col min="1" max="1" width="5.54296875" style="1" customWidth="1"/>
    <col min="2" max="2" width="17.1796875" style="1" customWidth="1"/>
    <col min="3" max="3" width="12.26953125" style="1" customWidth="1"/>
    <col min="4" max="4" width="11.26953125" style="1" customWidth="1"/>
    <col min="5" max="5" width="11" style="1" customWidth="1"/>
    <col min="6" max="6" width="14.7265625" style="1" customWidth="1"/>
    <col min="7" max="7" width="15.453125" style="1" customWidth="1"/>
    <col min="8" max="8" width="1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54296875" style="1" customWidth="1"/>
    <col min="258" max="258" width="17.1796875" style="1" customWidth="1"/>
    <col min="259" max="259" width="12.26953125" style="1" customWidth="1"/>
    <col min="260" max="260" width="11.26953125" style="1" customWidth="1"/>
    <col min="261" max="261" width="11" style="1" customWidth="1"/>
    <col min="262" max="262" width="14.7265625" style="1" customWidth="1"/>
    <col min="263" max="263" width="15.453125" style="1" customWidth="1"/>
    <col min="264" max="264" width="1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54296875" style="1" customWidth="1"/>
    <col min="514" max="514" width="17.1796875" style="1" customWidth="1"/>
    <col min="515" max="515" width="12.26953125" style="1" customWidth="1"/>
    <col min="516" max="516" width="11.26953125" style="1" customWidth="1"/>
    <col min="517" max="517" width="11" style="1" customWidth="1"/>
    <col min="518" max="518" width="14.7265625" style="1" customWidth="1"/>
    <col min="519" max="519" width="15.453125" style="1" customWidth="1"/>
    <col min="520" max="520" width="1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54296875" style="1" customWidth="1"/>
    <col min="770" max="770" width="17.1796875" style="1" customWidth="1"/>
    <col min="771" max="771" width="12.26953125" style="1" customWidth="1"/>
    <col min="772" max="772" width="11.26953125" style="1" customWidth="1"/>
    <col min="773" max="773" width="11" style="1" customWidth="1"/>
    <col min="774" max="774" width="14.7265625" style="1" customWidth="1"/>
    <col min="775" max="775" width="15.453125" style="1" customWidth="1"/>
    <col min="776" max="776" width="1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54296875" style="1" customWidth="1"/>
    <col min="1026" max="1026" width="17.1796875" style="1" customWidth="1"/>
    <col min="1027" max="1027" width="12.26953125" style="1" customWidth="1"/>
    <col min="1028" max="1028" width="11.26953125" style="1" customWidth="1"/>
    <col min="1029" max="1029" width="11" style="1" customWidth="1"/>
    <col min="1030" max="1030" width="14.7265625" style="1" customWidth="1"/>
    <col min="1031" max="1031" width="15.453125" style="1" customWidth="1"/>
    <col min="1032" max="1032" width="1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54296875" style="1" customWidth="1"/>
    <col min="1282" max="1282" width="17.1796875" style="1" customWidth="1"/>
    <col min="1283" max="1283" width="12.26953125" style="1" customWidth="1"/>
    <col min="1284" max="1284" width="11.26953125" style="1" customWidth="1"/>
    <col min="1285" max="1285" width="11" style="1" customWidth="1"/>
    <col min="1286" max="1286" width="14.7265625" style="1" customWidth="1"/>
    <col min="1287" max="1287" width="15.453125" style="1" customWidth="1"/>
    <col min="1288" max="1288" width="1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54296875" style="1" customWidth="1"/>
    <col min="1538" max="1538" width="17.1796875" style="1" customWidth="1"/>
    <col min="1539" max="1539" width="12.26953125" style="1" customWidth="1"/>
    <col min="1540" max="1540" width="11.26953125" style="1" customWidth="1"/>
    <col min="1541" max="1541" width="11" style="1" customWidth="1"/>
    <col min="1542" max="1542" width="14.7265625" style="1" customWidth="1"/>
    <col min="1543" max="1543" width="15.453125" style="1" customWidth="1"/>
    <col min="1544" max="1544" width="1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54296875" style="1" customWidth="1"/>
    <col min="1794" max="1794" width="17.1796875" style="1" customWidth="1"/>
    <col min="1795" max="1795" width="12.26953125" style="1" customWidth="1"/>
    <col min="1796" max="1796" width="11.26953125" style="1" customWidth="1"/>
    <col min="1797" max="1797" width="11" style="1" customWidth="1"/>
    <col min="1798" max="1798" width="14.7265625" style="1" customWidth="1"/>
    <col min="1799" max="1799" width="15.453125" style="1" customWidth="1"/>
    <col min="1800" max="1800" width="1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54296875" style="1" customWidth="1"/>
    <col min="2050" max="2050" width="17.1796875" style="1" customWidth="1"/>
    <col min="2051" max="2051" width="12.26953125" style="1" customWidth="1"/>
    <col min="2052" max="2052" width="11.26953125" style="1" customWidth="1"/>
    <col min="2053" max="2053" width="11" style="1" customWidth="1"/>
    <col min="2054" max="2054" width="14.7265625" style="1" customWidth="1"/>
    <col min="2055" max="2055" width="15.453125" style="1" customWidth="1"/>
    <col min="2056" max="2056" width="1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54296875" style="1" customWidth="1"/>
    <col min="2306" max="2306" width="17.1796875" style="1" customWidth="1"/>
    <col min="2307" max="2307" width="12.26953125" style="1" customWidth="1"/>
    <col min="2308" max="2308" width="11.26953125" style="1" customWidth="1"/>
    <col min="2309" max="2309" width="11" style="1" customWidth="1"/>
    <col min="2310" max="2310" width="14.7265625" style="1" customWidth="1"/>
    <col min="2311" max="2311" width="15.453125" style="1" customWidth="1"/>
    <col min="2312" max="2312" width="1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54296875" style="1" customWidth="1"/>
    <col min="2562" max="2562" width="17.1796875" style="1" customWidth="1"/>
    <col min="2563" max="2563" width="12.26953125" style="1" customWidth="1"/>
    <col min="2564" max="2564" width="11.26953125" style="1" customWidth="1"/>
    <col min="2565" max="2565" width="11" style="1" customWidth="1"/>
    <col min="2566" max="2566" width="14.7265625" style="1" customWidth="1"/>
    <col min="2567" max="2567" width="15.453125" style="1" customWidth="1"/>
    <col min="2568" max="2568" width="1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54296875" style="1" customWidth="1"/>
    <col min="2818" max="2818" width="17.1796875" style="1" customWidth="1"/>
    <col min="2819" max="2819" width="12.26953125" style="1" customWidth="1"/>
    <col min="2820" max="2820" width="11.26953125" style="1" customWidth="1"/>
    <col min="2821" max="2821" width="11" style="1" customWidth="1"/>
    <col min="2822" max="2822" width="14.7265625" style="1" customWidth="1"/>
    <col min="2823" max="2823" width="15.453125" style="1" customWidth="1"/>
    <col min="2824" max="2824" width="1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54296875" style="1" customWidth="1"/>
    <col min="3074" max="3074" width="17.1796875" style="1" customWidth="1"/>
    <col min="3075" max="3075" width="12.26953125" style="1" customWidth="1"/>
    <col min="3076" max="3076" width="11.26953125" style="1" customWidth="1"/>
    <col min="3077" max="3077" width="11" style="1" customWidth="1"/>
    <col min="3078" max="3078" width="14.7265625" style="1" customWidth="1"/>
    <col min="3079" max="3079" width="15.453125" style="1" customWidth="1"/>
    <col min="3080" max="3080" width="1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54296875" style="1" customWidth="1"/>
    <col min="3330" max="3330" width="17.1796875" style="1" customWidth="1"/>
    <col min="3331" max="3331" width="12.26953125" style="1" customWidth="1"/>
    <col min="3332" max="3332" width="11.26953125" style="1" customWidth="1"/>
    <col min="3333" max="3333" width="11" style="1" customWidth="1"/>
    <col min="3334" max="3334" width="14.7265625" style="1" customWidth="1"/>
    <col min="3335" max="3335" width="15.453125" style="1" customWidth="1"/>
    <col min="3336" max="3336" width="1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54296875" style="1" customWidth="1"/>
    <col min="3586" max="3586" width="17.1796875" style="1" customWidth="1"/>
    <col min="3587" max="3587" width="12.26953125" style="1" customWidth="1"/>
    <col min="3588" max="3588" width="11.26953125" style="1" customWidth="1"/>
    <col min="3589" max="3589" width="11" style="1" customWidth="1"/>
    <col min="3590" max="3590" width="14.7265625" style="1" customWidth="1"/>
    <col min="3591" max="3591" width="15.453125" style="1" customWidth="1"/>
    <col min="3592" max="3592" width="1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54296875" style="1" customWidth="1"/>
    <col min="3842" max="3842" width="17.1796875" style="1" customWidth="1"/>
    <col min="3843" max="3843" width="12.26953125" style="1" customWidth="1"/>
    <col min="3844" max="3844" width="11.26953125" style="1" customWidth="1"/>
    <col min="3845" max="3845" width="11" style="1" customWidth="1"/>
    <col min="3846" max="3846" width="14.7265625" style="1" customWidth="1"/>
    <col min="3847" max="3847" width="15.453125" style="1" customWidth="1"/>
    <col min="3848" max="3848" width="1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54296875" style="1" customWidth="1"/>
    <col min="4098" max="4098" width="17.1796875" style="1" customWidth="1"/>
    <col min="4099" max="4099" width="12.26953125" style="1" customWidth="1"/>
    <col min="4100" max="4100" width="11.26953125" style="1" customWidth="1"/>
    <col min="4101" max="4101" width="11" style="1" customWidth="1"/>
    <col min="4102" max="4102" width="14.7265625" style="1" customWidth="1"/>
    <col min="4103" max="4103" width="15.453125" style="1" customWidth="1"/>
    <col min="4104" max="4104" width="1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54296875" style="1" customWidth="1"/>
    <col min="4354" max="4354" width="17.1796875" style="1" customWidth="1"/>
    <col min="4355" max="4355" width="12.26953125" style="1" customWidth="1"/>
    <col min="4356" max="4356" width="11.26953125" style="1" customWidth="1"/>
    <col min="4357" max="4357" width="11" style="1" customWidth="1"/>
    <col min="4358" max="4358" width="14.7265625" style="1" customWidth="1"/>
    <col min="4359" max="4359" width="15.453125" style="1" customWidth="1"/>
    <col min="4360" max="4360" width="1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54296875" style="1" customWidth="1"/>
    <col min="4610" max="4610" width="17.1796875" style="1" customWidth="1"/>
    <col min="4611" max="4611" width="12.26953125" style="1" customWidth="1"/>
    <col min="4612" max="4612" width="11.26953125" style="1" customWidth="1"/>
    <col min="4613" max="4613" width="11" style="1" customWidth="1"/>
    <col min="4614" max="4614" width="14.7265625" style="1" customWidth="1"/>
    <col min="4615" max="4615" width="15.453125" style="1" customWidth="1"/>
    <col min="4616" max="4616" width="1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54296875" style="1" customWidth="1"/>
    <col min="4866" max="4866" width="17.1796875" style="1" customWidth="1"/>
    <col min="4867" max="4867" width="12.26953125" style="1" customWidth="1"/>
    <col min="4868" max="4868" width="11.26953125" style="1" customWidth="1"/>
    <col min="4869" max="4869" width="11" style="1" customWidth="1"/>
    <col min="4870" max="4870" width="14.7265625" style="1" customWidth="1"/>
    <col min="4871" max="4871" width="15.453125" style="1" customWidth="1"/>
    <col min="4872" max="4872" width="1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54296875" style="1" customWidth="1"/>
    <col min="5122" max="5122" width="17.1796875" style="1" customWidth="1"/>
    <col min="5123" max="5123" width="12.26953125" style="1" customWidth="1"/>
    <col min="5124" max="5124" width="11.26953125" style="1" customWidth="1"/>
    <col min="5125" max="5125" width="11" style="1" customWidth="1"/>
    <col min="5126" max="5126" width="14.7265625" style="1" customWidth="1"/>
    <col min="5127" max="5127" width="15.453125" style="1" customWidth="1"/>
    <col min="5128" max="5128" width="1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54296875" style="1" customWidth="1"/>
    <col min="5378" max="5378" width="17.1796875" style="1" customWidth="1"/>
    <col min="5379" max="5379" width="12.26953125" style="1" customWidth="1"/>
    <col min="5380" max="5380" width="11.26953125" style="1" customWidth="1"/>
    <col min="5381" max="5381" width="11" style="1" customWidth="1"/>
    <col min="5382" max="5382" width="14.7265625" style="1" customWidth="1"/>
    <col min="5383" max="5383" width="15.453125" style="1" customWidth="1"/>
    <col min="5384" max="5384" width="1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54296875" style="1" customWidth="1"/>
    <col min="5634" max="5634" width="17.1796875" style="1" customWidth="1"/>
    <col min="5635" max="5635" width="12.26953125" style="1" customWidth="1"/>
    <col min="5636" max="5636" width="11.26953125" style="1" customWidth="1"/>
    <col min="5637" max="5637" width="11" style="1" customWidth="1"/>
    <col min="5638" max="5638" width="14.7265625" style="1" customWidth="1"/>
    <col min="5639" max="5639" width="15.453125" style="1" customWidth="1"/>
    <col min="5640" max="5640" width="1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54296875" style="1" customWidth="1"/>
    <col min="5890" max="5890" width="17.1796875" style="1" customWidth="1"/>
    <col min="5891" max="5891" width="12.26953125" style="1" customWidth="1"/>
    <col min="5892" max="5892" width="11.26953125" style="1" customWidth="1"/>
    <col min="5893" max="5893" width="11" style="1" customWidth="1"/>
    <col min="5894" max="5894" width="14.7265625" style="1" customWidth="1"/>
    <col min="5895" max="5895" width="15.453125" style="1" customWidth="1"/>
    <col min="5896" max="5896" width="1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54296875" style="1" customWidth="1"/>
    <col min="6146" max="6146" width="17.1796875" style="1" customWidth="1"/>
    <col min="6147" max="6147" width="12.26953125" style="1" customWidth="1"/>
    <col min="6148" max="6148" width="11.26953125" style="1" customWidth="1"/>
    <col min="6149" max="6149" width="11" style="1" customWidth="1"/>
    <col min="6150" max="6150" width="14.7265625" style="1" customWidth="1"/>
    <col min="6151" max="6151" width="15.453125" style="1" customWidth="1"/>
    <col min="6152" max="6152" width="1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54296875" style="1" customWidth="1"/>
    <col min="6402" max="6402" width="17.1796875" style="1" customWidth="1"/>
    <col min="6403" max="6403" width="12.26953125" style="1" customWidth="1"/>
    <col min="6404" max="6404" width="11.26953125" style="1" customWidth="1"/>
    <col min="6405" max="6405" width="11" style="1" customWidth="1"/>
    <col min="6406" max="6406" width="14.7265625" style="1" customWidth="1"/>
    <col min="6407" max="6407" width="15.453125" style="1" customWidth="1"/>
    <col min="6408" max="6408" width="1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54296875" style="1" customWidth="1"/>
    <col min="6658" max="6658" width="17.1796875" style="1" customWidth="1"/>
    <col min="6659" max="6659" width="12.26953125" style="1" customWidth="1"/>
    <col min="6660" max="6660" width="11.26953125" style="1" customWidth="1"/>
    <col min="6661" max="6661" width="11" style="1" customWidth="1"/>
    <col min="6662" max="6662" width="14.7265625" style="1" customWidth="1"/>
    <col min="6663" max="6663" width="15.453125" style="1" customWidth="1"/>
    <col min="6664" max="6664" width="1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54296875" style="1" customWidth="1"/>
    <col min="6914" max="6914" width="17.1796875" style="1" customWidth="1"/>
    <col min="6915" max="6915" width="12.26953125" style="1" customWidth="1"/>
    <col min="6916" max="6916" width="11.26953125" style="1" customWidth="1"/>
    <col min="6917" max="6917" width="11" style="1" customWidth="1"/>
    <col min="6918" max="6918" width="14.7265625" style="1" customWidth="1"/>
    <col min="6919" max="6919" width="15.453125" style="1" customWidth="1"/>
    <col min="6920" max="6920" width="1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54296875" style="1" customWidth="1"/>
    <col min="7170" max="7170" width="17.1796875" style="1" customWidth="1"/>
    <col min="7171" max="7171" width="12.26953125" style="1" customWidth="1"/>
    <col min="7172" max="7172" width="11.26953125" style="1" customWidth="1"/>
    <col min="7173" max="7173" width="11" style="1" customWidth="1"/>
    <col min="7174" max="7174" width="14.7265625" style="1" customWidth="1"/>
    <col min="7175" max="7175" width="15.453125" style="1" customWidth="1"/>
    <col min="7176" max="7176" width="1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54296875" style="1" customWidth="1"/>
    <col min="7426" max="7426" width="17.1796875" style="1" customWidth="1"/>
    <col min="7427" max="7427" width="12.26953125" style="1" customWidth="1"/>
    <col min="7428" max="7428" width="11.26953125" style="1" customWidth="1"/>
    <col min="7429" max="7429" width="11" style="1" customWidth="1"/>
    <col min="7430" max="7430" width="14.7265625" style="1" customWidth="1"/>
    <col min="7431" max="7431" width="15.453125" style="1" customWidth="1"/>
    <col min="7432" max="7432" width="1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54296875" style="1" customWidth="1"/>
    <col min="7682" max="7682" width="17.1796875" style="1" customWidth="1"/>
    <col min="7683" max="7683" width="12.26953125" style="1" customWidth="1"/>
    <col min="7684" max="7684" width="11.26953125" style="1" customWidth="1"/>
    <col min="7685" max="7685" width="11" style="1" customWidth="1"/>
    <col min="7686" max="7686" width="14.7265625" style="1" customWidth="1"/>
    <col min="7687" max="7687" width="15.453125" style="1" customWidth="1"/>
    <col min="7688" max="7688" width="1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54296875" style="1" customWidth="1"/>
    <col min="7938" max="7938" width="17.1796875" style="1" customWidth="1"/>
    <col min="7939" max="7939" width="12.26953125" style="1" customWidth="1"/>
    <col min="7940" max="7940" width="11.26953125" style="1" customWidth="1"/>
    <col min="7941" max="7941" width="11" style="1" customWidth="1"/>
    <col min="7942" max="7942" width="14.7265625" style="1" customWidth="1"/>
    <col min="7943" max="7943" width="15.453125" style="1" customWidth="1"/>
    <col min="7944" max="7944" width="1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54296875" style="1" customWidth="1"/>
    <col min="8194" max="8194" width="17.1796875" style="1" customWidth="1"/>
    <col min="8195" max="8195" width="12.26953125" style="1" customWidth="1"/>
    <col min="8196" max="8196" width="11.26953125" style="1" customWidth="1"/>
    <col min="8197" max="8197" width="11" style="1" customWidth="1"/>
    <col min="8198" max="8198" width="14.7265625" style="1" customWidth="1"/>
    <col min="8199" max="8199" width="15.453125" style="1" customWidth="1"/>
    <col min="8200" max="8200" width="1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54296875" style="1" customWidth="1"/>
    <col min="8450" max="8450" width="17.1796875" style="1" customWidth="1"/>
    <col min="8451" max="8451" width="12.26953125" style="1" customWidth="1"/>
    <col min="8452" max="8452" width="11.26953125" style="1" customWidth="1"/>
    <col min="8453" max="8453" width="11" style="1" customWidth="1"/>
    <col min="8454" max="8454" width="14.7265625" style="1" customWidth="1"/>
    <col min="8455" max="8455" width="15.453125" style="1" customWidth="1"/>
    <col min="8456" max="8456" width="1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54296875" style="1" customWidth="1"/>
    <col min="8706" max="8706" width="17.1796875" style="1" customWidth="1"/>
    <col min="8707" max="8707" width="12.26953125" style="1" customWidth="1"/>
    <col min="8708" max="8708" width="11.26953125" style="1" customWidth="1"/>
    <col min="8709" max="8709" width="11" style="1" customWidth="1"/>
    <col min="8710" max="8710" width="14.7265625" style="1" customWidth="1"/>
    <col min="8711" max="8711" width="15.453125" style="1" customWidth="1"/>
    <col min="8712" max="8712" width="1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54296875" style="1" customWidth="1"/>
    <col min="8962" max="8962" width="17.1796875" style="1" customWidth="1"/>
    <col min="8963" max="8963" width="12.26953125" style="1" customWidth="1"/>
    <col min="8964" max="8964" width="11.26953125" style="1" customWidth="1"/>
    <col min="8965" max="8965" width="11" style="1" customWidth="1"/>
    <col min="8966" max="8966" width="14.7265625" style="1" customWidth="1"/>
    <col min="8967" max="8967" width="15.453125" style="1" customWidth="1"/>
    <col min="8968" max="8968" width="1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54296875" style="1" customWidth="1"/>
    <col min="9218" max="9218" width="17.1796875" style="1" customWidth="1"/>
    <col min="9219" max="9219" width="12.26953125" style="1" customWidth="1"/>
    <col min="9220" max="9220" width="11.26953125" style="1" customWidth="1"/>
    <col min="9221" max="9221" width="11" style="1" customWidth="1"/>
    <col min="9222" max="9222" width="14.7265625" style="1" customWidth="1"/>
    <col min="9223" max="9223" width="15.453125" style="1" customWidth="1"/>
    <col min="9224" max="9224" width="1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54296875" style="1" customWidth="1"/>
    <col min="9474" max="9474" width="17.1796875" style="1" customWidth="1"/>
    <col min="9475" max="9475" width="12.26953125" style="1" customWidth="1"/>
    <col min="9476" max="9476" width="11.26953125" style="1" customWidth="1"/>
    <col min="9477" max="9477" width="11" style="1" customWidth="1"/>
    <col min="9478" max="9478" width="14.7265625" style="1" customWidth="1"/>
    <col min="9479" max="9479" width="15.453125" style="1" customWidth="1"/>
    <col min="9480" max="9480" width="1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54296875" style="1" customWidth="1"/>
    <col min="9730" max="9730" width="17.1796875" style="1" customWidth="1"/>
    <col min="9731" max="9731" width="12.26953125" style="1" customWidth="1"/>
    <col min="9732" max="9732" width="11.26953125" style="1" customWidth="1"/>
    <col min="9733" max="9733" width="11" style="1" customWidth="1"/>
    <col min="9734" max="9734" width="14.7265625" style="1" customWidth="1"/>
    <col min="9735" max="9735" width="15.453125" style="1" customWidth="1"/>
    <col min="9736" max="9736" width="1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54296875" style="1" customWidth="1"/>
    <col min="9986" max="9986" width="17.1796875" style="1" customWidth="1"/>
    <col min="9987" max="9987" width="12.26953125" style="1" customWidth="1"/>
    <col min="9988" max="9988" width="11.26953125" style="1" customWidth="1"/>
    <col min="9989" max="9989" width="11" style="1" customWidth="1"/>
    <col min="9990" max="9990" width="14.7265625" style="1" customWidth="1"/>
    <col min="9991" max="9991" width="15.453125" style="1" customWidth="1"/>
    <col min="9992" max="9992" width="1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54296875" style="1" customWidth="1"/>
    <col min="10242" max="10242" width="17.1796875" style="1" customWidth="1"/>
    <col min="10243" max="10243" width="12.26953125" style="1" customWidth="1"/>
    <col min="10244" max="10244" width="11.26953125" style="1" customWidth="1"/>
    <col min="10245" max="10245" width="11" style="1" customWidth="1"/>
    <col min="10246" max="10246" width="14.7265625" style="1" customWidth="1"/>
    <col min="10247" max="10247" width="15.453125" style="1" customWidth="1"/>
    <col min="10248" max="10248" width="1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54296875" style="1" customWidth="1"/>
    <col min="10498" max="10498" width="17.1796875" style="1" customWidth="1"/>
    <col min="10499" max="10499" width="12.26953125" style="1" customWidth="1"/>
    <col min="10500" max="10500" width="11.26953125" style="1" customWidth="1"/>
    <col min="10501" max="10501" width="11" style="1" customWidth="1"/>
    <col min="10502" max="10502" width="14.7265625" style="1" customWidth="1"/>
    <col min="10503" max="10503" width="15.453125" style="1" customWidth="1"/>
    <col min="10504" max="10504" width="1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54296875" style="1" customWidth="1"/>
    <col min="10754" max="10754" width="17.1796875" style="1" customWidth="1"/>
    <col min="10755" max="10755" width="12.26953125" style="1" customWidth="1"/>
    <col min="10756" max="10756" width="11.26953125" style="1" customWidth="1"/>
    <col min="10757" max="10757" width="11" style="1" customWidth="1"/>
    <col min="10758" max="10758" width="14.7265625" style="1" customWidth="1"/>
    <col min="10759" max="10759" width="15.453125" style="1" customWidth="1"/>
    <col min="10760" max="10760" width="1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54296875" style="1" customWidth="1"/>
    <col min="11010" max="11010" width="17.1796875" style="1" customWidth="1"/>
    <col min="11011" max="11011" width="12.26953125" style="1" customWidth="1"/>
    <col min="11012" max="11012" width="11.26953125" style="1" customWidth="1"/>
    <col min="11013" max="11013" width="11" style="1" customWidth="1"/>
    <col min="11014" max="11014" width="14.7265625" style="1" customWidth="1"/>
    <col min="11015" max="11015" width="15.453125" style="1" customWidth="1"/>
    <col min="11016" max="11016" width="1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54296875" style="1" customWidth="1"/>
    <col min="11266" max="11266" width="17.1796875" style="1" customWidth="1"/>
    <col min="11267" max="11267" width="12.26953125" style="1" customWidth="1"/>
    <col min="11268" max="11268" width="11.26953125" style="1" customWidth="1"/>
    <col min="11269" max="11269" width="11" style="1" customWidth="1"/>
    <col min="11270" max="11270" width="14.7265625" style="1" customWidth="1"/>
    <col min="11271" max="11271" width="15.453125" style="1" customWidth="1"/>
    <col min="11272" max="11272" width="1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54296875" style="1" customWidth="1"/>
    <col min="11522" max="11522" width="17.1796875" style="1" customWidth="1"/>
    <col min="11523" max="11523" width="12.26953125" style="1" customWidth="1"/>
    <col min="11524" max="11524" width="11.26953125" style="1" customWidth="1"/>
    <col min="11525" max="11525" width="11" style="1" customWidth="1"/>
    <col min="11526" max="11526" width="14.7265625" style="1" customWidth="1"/>
    <col min="11527" max="11527" width="15.453125" style="1" customWidth="1"/>
    <col min="11528" max="11528" width="1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54296875" style="1" customWidth="1"/>
    <col min="11778" max="11778" width="17.1796875" style="1" customWidth="1"/>
    <col min="11779" max="11779" width="12.26953125" style="1" customWidth="1"/>
    <col min="11780" max="11780" width="11.26953125" style="1" customWidth="1"/>
    <col min="11781" max="11781" width="11" style="1" customWidth="1"/>
    <col min="11782" max="11782" width="14.7265625" style="1" customWidth="1"/>
    <col min="11783" max="11783" width="15.453125" style="1" customWidth="1"/>
    <col min="11784" max="11784" width="1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54296875" style="1" customWidth="1"/>
    <col min="12034" max="12034" width="17.1796875" style="1" customWidth="1"/>
    <col min="12035" max="12035" width="12.26953125" style="1" customWidth="1"/>
    <col min="12036" max="12036" width="11.26953125" style="1" customWidth="1"/>
    <col min="12037" max="12037" width="11" style="1" customWidth="1"/>
    <col min="12038" max="12038" width="14.7265625" style="1" customWidth="1"/>
    <col min="12039" max="12039" width="15.453125" style="1" customWidth="1"/>
    <col min="12040" max="12040" width="1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54296875" style="1" customWidth="1"/>
    <col min="12290" max="12290" width="17.1796875" style="1" customWidth="1"/>
    <col min="12291" max="12291" width="12.26953125" style="1" customWidth="1"/>
    <col min="12292" max="12292" width="11.26953125" style="1" customWidth="1"/>
    <col min="12293" max="12293" width="11" style="1" customWidth="1"/>
    <col min="12294" max="12294" width="14.7265625" style="1" customWidth="1"/>
    <col min="12295" max="12295" width="15.453125" style="1" customWidth="1"/>
    <col min="12296" max="12296" width="1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54296875" style="1" customWidth="1"/>
    <col min="12546" max="12546" width="17.1796875" style="1" customWidth="1"/>
    <col min="12547" max="12547" width="12.26953125" style="1" customWidth="1"/>
    <col min="12548" max="12548" width="11.26953125" style="1" customWidth="1"/>
    <col min="12549" max="12549" width="11" style="1" customWidth="1"/>
    <col min="12550" max="12550" width="14.7265625" style="1" customWidth="1"/>
    <col min="12551" max="12551" width="15.453125" style="1" customWidth="1"/>
    <col min="12552" max="12552" width="1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54296875" style="1" customWidth="1"/>
    <col min="12802" max="12802" width="17.1796875" style="1" customWidth="1"/>
    <col min="12803" max="12803" width="12.26953125" style="1" customWidth="1"/>
    <col min="12804" max="12804" width="11.26953125" style="1" customWidth="1"/>
    <col min="12805" max="12805" width="11" style="1" customWidth="1"/>
    <col min="12806" max="12806" width="14.7265625" style="1" customWidth="1"/>
    <col min="12807" max="12807" width="15.453125" style="1" customWidth="1"/>
    <col min="12808" max="12808" width="1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54296875" style="1" customWidth="1"/>
    <col min="13058" max="13058" width="17.1796875" style="1" customWidth="1"/>
    <col min="13059" max="13059" width="12.26953125" style="1" customWidth="1"/>
    <col min="13060" max="13060" width="11.26953125" style="1" customWidth="1"/>
    <col min="13061" max="13061" width="11" style="1" customWidth="1"/>
    <col min="13062" max="13062" width="14.7265625" style="1" customWidth="1"/>
    <col min="13063" max="13063" width="15.453125" style="1" customWidth="1"/>
    <col min="13064" max="13064" width="1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54296875" style="1" customWidth="1"/>
    <col min="13314" max="13314" width="17.1796875" style="1" customWidth="1"/>
    <col min="13315" max="13315" width="12.26953125" style="1" customWidth="1"/>
    <col min="13316" max="13316" width="11.26953125" style="1" customWidth="1"/>
    <col min="13317" max="13317" width="11" style="1" customWidth="1"/>
    <col min="13318" max="13318" width="14.7265625" style="1" customWidth="1"/>
    <col min="13319" max="13319" width="15.453125" style="1" customWidth="1"/>
    <col min="13320" max="13320" width="1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54296875" style="1" customWidth="1"/>
    <col min="13570" max="13570" width="17.1796875" style="1" customWidth="1"/>
    <col min="13571" max="13571" width="12.26953125" style="1" customWidth="1"/>
    <col min="13572" max="13572" width="11.26953125" style="1" customWidth="1"/>
    <col min="13573" max="13573" width="11" style="1" customWidth="1"/>
    <col min="13574" max="13574" width="14.7265625" style="1" customWidth="1"/>
    <col min="13575" max="13575" width="15.453125" style="1" customWidth="1"/>
    <col min="13576" max="13576" width="1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54296875" style="1" customWidth="1"/>
    <col min="13826" max="13826" width="17.1796875" style="1" customWidth="1"/>
    <col min="13827" max="13827" width="12.26953125" style="1" customWidth="1"/>
    <col min="13828" max="13828" width="11.26953125" style="1" customWidth="1"/>
    <col min="13829" max="13829" width="11" style="1" customWidth="1"/>
    <col min="13830" max="13830" width="14.7265625" style="1" customWidth="1"/>
    <col min="13831" max="13831" width="15.453125" style="1" customWidth="1"/>
    <col min="13832" max="13832" width="1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54296875" style="1" customWidth="1"/>
    <col min="14082" max="14082" width="17.1796875" style="1" customWidth="1"/>
    <col min="14083" max="14083" width="12.26953125" style="1" customWidth="1"/>
    <col min="14084" max="14084" width="11.26953125" style="1" customWidth="1"/>
    <col min="14085" max="14085" width="11" style="1" customWidth="1"/>
    <col min="14086" max="14086" width="14.7265625" style="1" customWidth="1"/>
    <col min="14087" max="14087" width="15.453125" style="1" customWidth="1"/>
    <col min="14088" max="14088" width="1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54296875" style="1" customWidth="1"/>
    <col min="14338" max="14338" width="17.1796875" style="1" customWidth="1"/>
    <col min="14339" max="14339" width="12.26953125" style="1" customWidth="1"/>
    <col min="14340" max="14340" width="11.26953125" style="1" customWidth="1"/>
    <col min="14341" max="14341" width="11" style="1" customWidth="1"/>
    <col min="14342" max="14342" width="14.7265625" style="1" customWidth="1"/>
    <col min="14343" max="14343" width="15.453125" style="1" customWidth="1"/>
    <col min="14344" max="14344" width="1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54296875" style="1" customWidth="1"/>
    <col min="14594" max="14594" width="17.1796875" style="1" customWidth="1"/>
    <col min="14595" max="14595" width="12.26953125" style="1" customWidth="1"/>
    <col min="14596" max="14596" width="11.26953125" style="1" customWidth="1"/>
    <col min="14597" max="14597" width="11" style="1" customWidth="1"/>
    <col min="14598" max="14598" width="14.7265625" style="1" customWidth="1"/>
    <col min="14599" max="14599" width="15.453125" style="1" customWidth="1"/>
    <col min="14600" max="14600" width="1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54296875" style="1" customWidth="1"/>
    <col min="14850" max="14850" width="17.1796875" style="1" customWidth="1"/>
    <col min="14851" max="14851" width="12.26953125" style="1" customWidth="1"/>
    <col min="14852" max="14852" width="11.26953125" style="1" customWidth="1"/>
    <col min="14853" max="14853" width="11" style="1" customWidth="1"/>
    <col min="14854" max="14854" width="14.7265625" style="1" customWidth="1"/>
    <col min="14855" max="14855" width="15.453125" style="1" customWidth="1"/>
    <col min="14856" max="14856" width="1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54296875" style="1" customWidth="1"/>
    <col min="15106" max="15106" width="17.1796875" style="1" customWidth="1"/>
    <col min="15107" max="15107" width="12.26953125" style="1" customWidth="1"/>
    <col min="15108" max="15108" width="11.26953125" style="1" customWidth="1"/>
    <col min="15109" max="15109" width="11" style="1" customWidth="1"/>
    <col min="15110" max="15110" width="14.7265625" style="1" customWidth="1"/>
    <col min="15111" max="15111" width="15.453125" style="1" customWidth="1"/>
    <col min="15112" max="15112" width="1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54296875" style="1" customWidth="1"/>
    <col min="15362" max="15362" width="17.1796875" style="1" customWidth="1"/>
    <col min="15363" max="15363" width="12.26953125" style="1" customWidth="1"/>
    <col min="15364" max="15364" width="11.26953125" style="1" customWidth="1"/>
    <col min="15365" max="15365" width="11" style="1" customWidth="1"/>
    <col min="15366" max="15366" width="14.7265625" style="1" customWidth="1"/>
    <col min="15367" max="15367" width="15.453125" style="1" customWidth="1"/>
    <col min="15368" max="15368" width="1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54296875" style="1" customWidth="1"/>
    <col min="15618" max="15618" width="17.1796875" style="1" customWidth="1"/>
    <col min="15619" max="15619" width="12.26953125" style="1" customWidth="1"/>
    <col min="15620" max="15620" width="11.26953125" style="1" customWidth="1"/>
    <col min="15621" max="15621" width="11" style="1" customWidth="1"/>
    <col min="15622" max="15622" width="14.7265625" style="1" customWidth="1"/>
    <col min="15623" max="15623" width="15.453125" style="1" customWidth="1"/>
    <col min="15624" max="15624" width="1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54296875" style="1" customWidth="1"/>
    <col min="15874" max="15874" width="17.1796875" style="1" customWidth="1"/>
    <col min="15875" max="15875" width="12.26953125" style="1" customWidth="1"/>
    <col min="15876" max="15876" width="11.26953125" style="1" customWidth="1"/>
    <col min="15877" max="15877" width="11" style="1" customWidth="1"/>
    <col min="15878" max="15878" width="14.7265625" style="1" customWidth="1"/>
    <col min="15879" max="15879" width="15.453125" style="1" customWidth="1"/>
    <col min="15880" max="15880" width="1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54296875" style="1" customWidth="1"/>
    <col min="16130" max="16130" width="17.1796875" style="1" customWidth="1"/>
    <col min="16131" max="16131" width="12.26953125" style="1" customWidth="1"/>
    <col min="16132" max="16132" width="11.26953125" style="1" customWidth="1"/>
    <col min="16133" max="16133" width="11" style="1" customWidth="1"/>
    <col min="16134" max="16134" width="14.7265625" style="1" customWidth="1"/>
    <col min="16135" max="16135" width="15.453125" style="1" customWidth="1"/>
    <col min="16136" max="16136" width="1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3" x14ac:dyDescent="0.3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3" ht="15" customHeight="1" x14ac:dyDescent="0.3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3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3" x14ac:dyDescent="0.3">
      <c r="A5" s="79" t="s">
        <v>47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3" x14ac:dyDescent="0.3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8" t="s">
        <v>54</v>
      </c>
      <c r="B7" s="88"/>
      <c r="C7" s="88"/>
      <c r="D7" s="88"/>
      <c r="E7" s="88"/>
      <c r="F7" s="88"/>
      <c r="G7" s="88"/>
      <c r="H7" s="88"/>
      <c r="I7" s="88"/>
      <c r="J7" s="88"/>
      <c r="K7" s="88"/>
    </row>
    <row r="8" spans="1:13" ht="14.5" x14ac:dyDescent="0.35">
      <c r="A8" s="5" t="s">
        <v>6</v>
      </c>
      <c r="B8" s="6"/>
      <c r="C8" s="5" t="s">
        <v>55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s="12" customFormat="1" ht="27.75" customHeight="1" x14ac:dyDescent="0.35">
      <c r="A9" s="81" t="s">
        <v>10</v>
      </c>
      <c r="B9" s="81"/>
      <c r="C9" s="82" t="s">
        <v>56</v>
      </c>
      <c r="D9" s="83"/>
      <c r="E9" s="10" t="s">
        <v>12</v>
      </c>
      <c r="F9" s="11"/>
      <c r="G9" s="84" t="s">
        <v>57</v>
      </c>
      <c r="H9" s="85"/>
      <c r="I9" s="85"/>
      <c r="J9" s="86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5" t="s">
        <v>23</v>
      </c>
      <c r="K10" s="15" t="s">
        <v>24</v>
      </c>
    </row>
    <row r="11" spans="1:13" x14ac:dyDescent="0.3">
      <c r="A11" s="16" t="s">
        <v>25</v>
      </c>
      <c r="B11" s="16" t="s">
        <v>26</v>
      </c>
      <c r="C11" s="16" t="s">
        <v>27</v>
      </c>
      <c r="D11" s="16" t="s">
        <v>28</v>
      </c>
      <c r="E11" s="16" t="s">
        <v>29</v>
      </c>
      <c r="F11" s="16" t="s">
        <v>30</v>
      </c>
      <c r="G11" s="16" t="s">
        <v>31</v>
      </c>
      <c r="H11" s="16" t="s">
        <v>32</v>
      </c>
      <c r="I11" s="16" t="s">
        <v>33</v>
      </c>
      <c r="J11" s="17" t="s">
        <v>34</v>
      </c>
      <c r="K11" s="17" t="s">
        <v>35</v>
      </c>
    </row>
    <row r="12" spans="1:13" ht="28" x14ac:dyDescent="0.3">
      <c r="A12" s="13">
        <v>1</v>
      </c>
      <c r="B12" s="18" t="s">
        <v>36</v>
      </c>
      <c r="C12" s="19">
        <v>262400000</v>
      </c>
      <c r="D12" s="20">
        <v>11672941.699999999</v>
      </c>
      <c r="E12" s="21">
        <v>2.887</v>
      </c>
      <c r="F12" s="13">
        <f>(C12*0.5)/12</f>
        <v>10933333.333333334</v>
      </c>
      <c r="G12" s="13">
        <f>D12*E12</f>
        <v>33699782.687899999</v>
      </c>
      <c r="H12" s="13">
        <f>G12*(1/100)</f>
        <v>336997.826879</v>
      </c>
      <c r="I12" s="13">
        <f>G12-H12</f>
        <v>33362784.861021001</v>
      </c>
      <c r="J12" s="13">
        <f>F12+I12</f>
        <v>44296118.194354333</v>
      </c>
      <c r="K12" s="13">
        <f>F12+G12</f>
        <v>44633116.021233335</v>
      </c>
    </row>
    <row r="13" spans="1:13" ht="15" customHeight="1" x14ac:dyDescent="0.3">
      <c r="A13" s="16"/>
      <c r="B13" s="22"/>
      <c r="C13" s="17"/>
      <c r="D13" s="23"/>
      <c r="E13" s="24"/>
      <c r="F13" s="22"/>
      <c r="G13" s="22"/>
      <c r="H13" s="22"/>
      <c r="I13" s="22"/>
      <c r="J13" s="23"/>
      <c r="K13" s="23"/>
    </row>
    <row r="14" spans="1:13" x14ac:dyDescent="0.3">
      <c r="A14" s="25"/>
      <c r="B14" s="26"/>
      <c r="C14" s="26"/>
      <c r="D14" s="27"/>
      <c r="E14" s="26"/>
      <c r="F14" s="28"/>
      <c r="G14" s="29"/>
      <c r="H14" s="29"/>
      <c r="I14" s="30"/>
      <c r="J14" s="31"/>
      <c r="K14" s="27"/>
      <c r="L14" s="32"/>
      <c r="M14" s="33"/>
    </row>
    <row r="15" spans="1:13" ht="18" customHeight="1" x14ac:dyDescent="0.3">
      <c r="A15" s="25"/>
      <c r="B15" s="26"/>
      <c r="C15" s="87" t="s">
        <v>37</v>
      </c>
      <c r="D15" s="87"/>
      <c r="E15" s="87"/>
      <c r="F15" s="35">
        <f>ROUND(J12,0)</f>
        <v>44296118</v>
      </c>
      <c r="G15" s="36"/>
      <c r="H15" s="4"/>
      <c r="I15" s="37"/>
      <c r="J15" s="27"/>
      <c r="K15" s="27"/>
    </row>
    <row r="16" spans="1:13" x14ac:dyDescent="0.3">
      <c r="A16" s="25"/>
      <c r="B16" s="26"/>
      <c r="C16" s="34"/>
      <c r="D16" s="34"/>
      <c r="E16" s="34"/>
      <c r="F16" s="38" t="s">
        <v>58</v>
      </c>
      <c r="G16" s="38"/>
      <c r="H16" s="4"/>
      <c r="I16" s="37"/>
      <c r="J16" s="27"/>
      <c r="K16" s="27"/>
      <c r="L16" s="1" t="s">
        <v>39</v>
      </c>
    </row>
    <row r="17" spans="1:11" ht="7.5" customHeight="1" x14ac:dyDescent="0.3">
      <c r="A17" s="25"/>
      <c r="B17" s="26"/>
      <c r="C17" s="39"/>
      <c r="D17" s="3"/>
      <c r="E17" s="40"/>
      <c r="F17" s="38"/>
      <c r="G17" s="38"/>
      <c r="H17" s="4"/>
      <c r="I17" s="37"/>
      <c r="J17" s="27"/>
      <c r="K17" s="27"/>
    </row>
    <row r="18" spans="1:11" ht="16.5" customHeight="1" x14ac:dyDescent="0.3">
      <c r="A18" s="25"/>
      <c r="B18" s="26"/>
      <c r="C18" s="87" t="s">
        <v>40</v>
      </c>
      <c r="D18" s="87"/>
      <c r="E18" s="87"/>
      <c r="F18" s="35">
        <f>ROUND(K12,0)</f>
        <v>44633116</v>
      </c>
      <c r="G18" s="36"/>
      <c r="H18" s="4"/>
      <c r="I18" s="37"/>
      <c r="J18" s="27"/>
      <c r="K18" s="27"/>
    </row>
    <row r="19" spans="1:11" x14ac:dyDescent="0.3">
      <c r="A19" s="25"/>
      <c r="B19" s="26"/>
      <c r="C19" s="26"/>
      <c r="D19" s="27"/>
      <c r="E19" s="26"/>
      <c r="F19" s="38" t="s">
        <v>59</v>
      </c>
      <c r="G19" s="38"/>
      <c r="H19" s="4"/>
      <c r="I19" s="37"/>
      <c r="J19" s="27"/>
      <c r="K19" s="27"/>
    </row>
    <row r="20" spans="1:11" x14ac:dyDescent="0.3">
      <c r="A20" s="25"/>
      <c r="B20" s="26"/>
      <c r="C20" s="26"/>
      <c r="D20" s="27"/>
      <c r="E20" s="26"/>
      <c r="F20" s="28"/>
      <c r="G20" s="29"/>
      <c r="H20" s="29"/>
      <c r="I20" s="30"/>
      <c r="J20" s="31"/>
      <c r="K20" s="27"/>
    </row>
    <row r="21" spans="1:11" ht="12.7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41"/>
      <c r="K21" s="4"/>
    </row>
    <row r="22" spans="1:11" x14ac:dyDescent="0.3">
      <c r="A22" s="30"/>
      <c r="B22" s="37"/>
      <c r="C22" s="37"/>
      <c r="D22" s="37"/>
      <c r="E22" s="37"/>
      <c r="F22" s="37"/>
      <c r="G22" s="3" t="s">
        <v>42</v>
      </c>
      <c r="H22" s="4"/>
      <c r="I22" s="4"/>
      <c r="J22" s="3"/>
      <c r="K22" s="4"/>
    </row>
    <row r="23" spans="1:1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4.75" customHeight="1" x14ac:dyDescent="0.3">
      <c r="A24" s="3"/>
      <c r="B24" s="3"/>
      <c r="C24" s="3"/>
      <c r="D24" s="3"/>
      <c r="E24" s="3"/>
      <c r="F24" s="3"/>
      <c r="G24" s="3" t="s">
        <v>43</v>
      </c>
      <c r="H24" s="3"/>
      <c r="I24" s="3"/>
      <c r="J24" s="3"/>
      <c r="K24" s="4"/>
    </row>
    <row r="25" spans="1:11" ht="13.5" customHeight="1" x14ac:dyDescent="0.3">
      <c r="A25" s="3"/>
      <c r="B25" s="3"/>
      <c r="C25" s="3"/>
      <c r="D25" s="3"/>
      <c r="E25" s="3"/>
      <c r="F25" s="3"/>
      <c r="G25" s="42"/>
      <c r="H25" s="76" t="s">
        <v>44</v>
      </c>
      <c r="I25" s="76"/>
      <c r="J25" s="76"/>
      <c r="K25" s="4"/>
    </row>
    <row r="26" spans="1:11" x14ac:dyDescent="0.3">
      <c r="A26" s="3"/>
      <c r="B26" s="3"/>
      <c r="C26" s="3"/>
      <c r="D26" s="3"/>
      <c r="E26" s="3"/>
      <c r="F26" s="3"/>
      <c r="G26" s="43"/>
      <c r="H26" s="43" t="s">
        <v>45</v>
      </c>
      <c r="I26" s="44"/>
      <c r="J26" s="43"/>
      <c r="K26" s="4"/>
    </row>
    <row r="27" spans="1:11" s="46" customFormat="1" ht="14.5" x14ac:dyDescent="0.35">
      <c r="A27" s="45" t="s">
        <v>46</v>
      </c>
      <c r="B27" s="45"/>
      <c r="C27" s="45"/>
      <c r="D27" s="45"/>
      <c r="E27" s="45"/>
      <c r="F27" s="45"/>
      <c r="G27" s="45"/>
      <c r="H27" s="45"/>
      <c r="I27" s="45"/>
      <c r="J27" s="45"/>
      <c r="K27"/>
    </row>
    <row r="28" spans="1:11" s="46" customFormat="1" ht="14.5" x14ac:dyDescent="0.3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/>
    </row>
    <row r="29" spans="1:11" x14ac:dyDescent="0.3">
      <c r="A29" s="45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L12" sqref="L12:O14"/>
    </sheetView>
  </sheetViews>
  <sheetFormatPr defaultRowHeight="14" x14ac:dyDescent="0.3"/>
  <cols>
    <col min="1" max="1" width="5.54296875" style="1" customWidth="1"/>
    <col min="2" max="2" width="17.1796875" style="1" customWidth="1"/>
    <col min="3" max="3" width="12.26953125" style="1" customWidth="1"/>
    <col min="4" max="4" width="11.26953125" style="1" customWidth="1"/>
    <col min="5" max="5" width="11" style="1" customWidth="1"/>
    <col min="6" max="6" width="14.7265625" style="1" customWidth="1"/>
    <col min="7" max="7" width="15.453125" style="1" customWidth="1"/>
    <col min="8" max="8" width="1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54296875" style="1" customWidth="1"/>
    <col min="258" max="258" width="17.1796875" style="1" customWidth="1"/>
    <col min="259" max="259" width="12.26953125" style="1" customWidth="1"/>
    <col min="260" max="260" width="11.26953125" style="1" customWidth="1"/>
    <col min="261" max="261" width="11" style="1" customWidth="1"/>
    <col min="262" max="262" width="14.7265625" style="1" customWidth="1"/>
    <col min="263" max="263" width="15.453125" style="1" customWidth="1"/>
    <col min="264" max="264" width="1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54296875" style="1" customWidth="1"/>
    <col min="514" max="514" width="17.1796875" style="1" customWidth="1"/>
    <col min="515" max="515" width="12.26953125" style="1" customWidth="1"/>
    <col min="516" max="516" width="11.26953125" style="1" customWidth="1"/>
    <col min="517" max="517" width="11" style="1" customWidth="1"/>
    <col min="518" max="518" width="14.7265625" style="1" customWidth="1"/>
    <col min="519" max="519" width="15.453125" style="1" customWidth="1"/>
    <col min="520" max="520" width="1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54296875" style="1" customWidth="1"/>
    <col min="770" max="770" width="17.1796875" style="1" customWidth="1"/>
    <col min="771" max="771" width="12.26953125" style="1" customWidth="1"/>
    <col min="772" max="772" width="11.26953125" style="1" customWidth="1"/>
    <col min="773" max="773" width="11" style="1" customWidth="1"/>
    <col min="774" max="774" width="14.7265625" style="1" customWidth="1"/>
    <col min="775" max="775" width="15.453125" style="1" customWidth="1"/>
    <col min="776" max="776" width="1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54296875" style="1" customWidth="1"/>
    <col min="1026" max="1026" width="17.1796875" style="1" customWidth="1"/>
    <col min="1027" max="1027" width="12.26953125" style="1" customWidth="1"/>
    <col min="1028" max="1028" width="11.26953125" style="1" customWidth="1"/>
    <col min="1029" max="1029" width="11" style="1" customWidth="1"/>
    <col min="1030" max="1030" width="14.7265625" style="1" customWidth="1"/>
    <col min="1031" max="1031" width="15.453125" style="1" customWidth="1"/>
    <col min="1032" max="1032" width="1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54296875" style="1" customWidth="1"/>
    <col min="1282" max="1282" width="17.1796875" style="1" customWidth="1"/>
    <col min="1283" max="1283" width="12.26953125" style="1" customWidth="1"/>
    <col min="1284" max="1284" width="11.26953125" style="1" customWidth="1"/>
    <col min="1285" max="1285" width="11" style="1" customWidth="1"/>
    <col min="1286" max="1286" width="14.7265625" style="1" customWidth="1"/>
    <col min="1287" max="1287" width="15.453125" style="1" customWidth="1"/>
    <col min="1288" max="1288" width="1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54296875" style="1" customWidth="1"/>
    <col min="1538" max="1538" width="17.1796875" style="1" customWidth="1"/>
    <col min="1539" max="1539" width="12.26953125" style="1" customWidth="1"/>
    <col min="1540" max="1540" width="11.26953125" style="1" customWidth="1"/>
    <col min="1541" max="1541" width="11" style="1" customWidth="1"/>
    <col min="1542" max="1542" width="14.7265625" style="1" customWidth="1"/>
    <col min="1543" max="1543" width="15.453125" style="1" customWidth="1"/>
    <col min="1544" max="1544" width="1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54296875" style="1" customWidth="1"/>
    <col min="1794" max="1794" width="17.1796875" style="1" customWidth="1"/>
    <col min="1795" max="1795" width="12.26953125" style="1" customWidth="1"/>
    <col min="1796" max="1796" width="11.26953125" style="1" customWidth="1"/>
    <col min="1797" max="1797" width="11" style="1" customWidth="1"/>
    <col min="1798" max="1798" width="14.7265625" style="1" customWidth="1"/>
    <col min="1799" max="1799" width="15.453125" style="1" customWidth="1"/>
    <col min="1800" max="1800" width="1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54296875" style="1" customWidth="1"/>
    <col min="2050" max="2050" width="17.1796875" style="1" customWidth="1"/>
    <col min="2051" max="2051" width="12.26953125" style="1" customWidth="1"/>
    <col min="2052" max="2052" width="11.26953125" style="1" customWidth="1"/>
    <col min="2053" max="2053" width="11" style="1" customWidth="1"/>
    <col min="2054" max="2054" width="14.7265625" style="1" customWidth="1"/>
    <col min="2055" max="2055" width="15.453125" style="1" customWidth="1"/>
    <col min="2056" max="2056" width="1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54296875" style="1" customWidth="1"/>
    <col min="2306" max="2306" width="17.1796875" style="1" customWidth="1"/>
    <col min="2307" max="2307" width="12.26953125" style="1" customWidth="1"/>
    <col min="2308" max="2308" width="11.26953125" style="1" customWidth="1"/>
    <col min="2309" max="2309" width="11" style="1" customWidth="1"/>
    <col min="2310" max="2310" width="14.7265625" style="1" customWidth="1"/>
    <col min="2311" max="2311" width="15.453125" style="1" customWidth="1"/>
    <col min="2312" max="2312" width="1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54296875" style="1" customWidth="1"/>
    <col min="2562" max="2562" width="17.1796875" style="1" customWidth="1"/>
    <col min="2563" max="2563" width="12.26953125" style="1" customWidth="1"/>
    <col min="2564" max="2564" width="11.26953125" style="1" customWidth="1"/>
    <col min="2565" max="2565" width="11" style="1" customWidth="1"/>
    <col min="2566" max="2566" width="14.7265625" style="1" customWidth="1"/>
    <col min="2567" max="2567" width="15.453125" style="1" customWidth="1"/>
    <col min="2568" max="2568" width="1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54296875" style="1" customWidth="1"/>
    <col min="2818" max="2818" width="17.1796875" style="1" customWidth="1"/>
    <col min="2819" max="2819" width="12.26953125" style="1" customWidth="1"/>
    <col min="2820" max="2820" width="11.26953125" style="1" customWidth="1"/>
    <col min="2821" max="2821" width="11" style="1" customWidth="1"/>
    <col min="2822" max="2822" width="14.7265625" style="1" customWidth="1"/>
    <col min="2823" max="2823" width="15.453125" style="1" customWidth="1"/>
    <col min="2824" max="2824" width="1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54296875" style="1" customWidth="1"/>
    <col min="3074" max="3074" width="17.1796875" style="1" customWidth="1"/>
    <col min="3075" max="3075" width="12.26953125" style="1" customWidth="1"/>
    <col min="3076" max="3076" width="11.26953125" style="1" customWidth="1"/>
    <col min="3077" max="3077" width="11" style="1" customWidth="1"/>
    <col min="3078" max="3078" width="14.7265625" style="1" customWidth="1"/>
    <col min="3079" max="3079" width="15.453125" style="1" customWidth="1"/>
    <col min="3080" max="3080" width="1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54296875" style="1" customWidth="1"/>
    <col min="3330" max="3330" width="17.1796875" style="1" customWidth="1"/>
    <col min="3331" max="3331" width="12.26953125" style="1" customWidth="1"/>
    <col min="3332" max="3332" width="11.26953125" style="1" customWidth="1"/>
    <col min="3333" max="3333" width="11" style="1" customWidth="1"/>
    <col min="3334" max="3334" width="14.7265625" style="1" customWidth="1"/>
    <col min="3335" max="3335" width="15.453125" style="1" customWidth="1"/>
    <col min="3336" max="3336" width="1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54296875" style="1" customWidth="1"/>
    <col min="3586" max="3586" width="17.1796875" style="1" customWidth="1"/>
    <col min="3587" max="3587" width="12.26953125" style="1" customWidth="1"/>
    <col min="3588" max="3588" width="11.26953125" style="1" customWidth="1"/>
    <col min="3589" max="3589" width="11" style="1" customWidth="1"/>
    <col min="3590" max="3590" width="14.7265625" style="1" customWidth="1"/>
    <col min="3591" max="3591" width="15.453125" style="1" customWidth="1"/>
    <col min="3592" max="3592" width="1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54296875" style="1" customWidth="1"/>
    <col min="3842" max="3842" width="17.1796875" style="1" customWidth="1"/>
    <col min="3843" max="3843" width="12.26953125" style="1" customWidth="1"/>
    <col min="3844" max="3844" width="11.26953125" style="1" customWidth="1"/>
    <col min="3845" max="3845" width="11" style="1" customWidth="1"/>
    <col min="3846" max="3846" width="14.7265625" style="1" customWidth="1"/>
    <col min="3847" max="3847" width="15.453125" style="1" customWidth="1"/>
    <col min="3848" max="3848" width="1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54296875" style="1" customWidth="1"/>
    <col min="4098" max="4098" width="17.1796875" style="1" customWidth="1"/>
    <col min="4099" max="4099" width="12.26953125" style="1" customWidth="1"/>
    <col min="4100" max="4100" width="11.26953125" style="1" customWidth="1"/>
    <col min="4101" max="4101" width="11" style="1" customWidth="1"/>
    <col min="4102" max="4102" width="14.7265625" style="1" customWidth="1"/>
    <col min="4103" max="4103" width="15.453125" style="1" customWidth="1"/>
    <col min="4104" max="4104" width="1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54296875" style="1" customWidth="1"/>
    <col min="4354" max="4354" width="17.1796875" style="1" customWidth="1"/>
    <col min="4355" max="4355" width="12.26953125" style="1" customWidth="1"/>
    <col min="4356" max="4356" width="11.26953125" style="1" customWidth="1"/>
    <col min="4357" max="4357" width="11" style="1" customWidth="1"/>
    <col min="4358" max="4358" width="14.7265625" style="1" customWidth="1"/>
    <col min="4359" max="4359" width="15.453125" style="1" customWidth="1"/>
    <col min="4360" max="4360" width="1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54296875" style="1" customWidth="1"/>
    <col min="4610" max="4610" width="17.1796875" style="1" customWidth="1"/>
    <col min="4611" max="4611" width="12.26953125" style="1" customWidth="1"/>
    <col min="4612" max="4612" width="11.26953125" style="1" customWidth="1"/>
    <col min="4613" max="4613" width="11" style="1" customWidth="1"/>
    <col min="4614" max="4614" width="14.7265625" style="1" customWidth="1"/>
    <col min="4615" max="4615" width="15.453125" style="1" customWidth="1"/>
    <col min="4616" max="4616" width="1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54296875" style="1" customWidth="1"/>
    <col min="4866" max="4866" width="17.1796875" style="1" customWidth="1"/>
    <col min="4867" max="4867" width="12.26953125" style="1" customWidth="1"/>
    <col min="4868" max="4868" width="11.26953125" style="1" customWidth="1"/>
    <col min="4869" max="4869" width="11" style="1" customWidth="1"/>
    <col min="4870" max="4870" width="14.7265625" style="1" customWidth="1"/>
    <col min="4871" max="4871" width="15.453125" style="1" customWidth="1"/>
    <col min="4872" max="4872" width="1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54296875" style="1" customWidth="1"/>
    <col min="5122" max="5122" width="17.1796875" style="1" customWidth="1"/>
    <col min="5123" max="5123" width="12.26953125" style="1" customWidth="1"/>
    <col min="5124" max="5124" width="11.26953125" style="1" customWidth="1"/>
    <col min="5125" max="5125" width="11" style="1" customWidth="1"/>
    <col min="5126" max="5126" width="14.7265625" style="1" customWidth="1"/>
    <col min="5127" max="5127" width="15.453125" style="1" customWidth="1"/>
    <col min="5128" max="5128" width="1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54296875" style="1" customWidth="1"/>
    <col min="5378" max="5378" width="17.1796875" style="1" customWidth="1"/>
    <col min="5379" max="5379" width="12.26953125" style="1" customWidth="1"/>
    <col min="5380" max="5380" width="11.26953125" style="1" customWidth="1"/>
    <col min="5381" max="5381" width="11" style="1" customWidth="1"/>
    <col min="5382" max="5382" width="14.7265625" style="1" customWidth="1"/>
    <col min="5383" max="5383" width="15.453125" style="1" customWidth="1"/>
    <col min="5384" max="5384" width="1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54296875" style="1" customWidth="1"/>
    <col min="5634" max="5634" width="17.1796875" style="1" customWidth="1"/>
    <col min="5635" max="5635" width="12.26953125" style="1" customWidth="1"/>
    <col min="5636" max="5636" width="11.26953125" style="1" customWidth="1"/>
    <col min="5637" max="5637" width="11" style="1" customWidth="1"/>
    <col min="5638" max="5638" width="14.7265625" style="1" customWidth="1"/>
    <col min="5639" max="5639" width="15.453125" style="1" customWidth="1"/>
    <col min="5640" max="5640" width="1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54296875" style="1" customWidth="1"/>
    <col min="5890" max="5890" width="17.1796875" style="1" customWidth="1"/>
    <col min="5891" max="5891" width="12.26953125" style="1" customWidth="1"/>
    <col min="5892" max="5892" width="11.26953125" style="1" customWidth="1"/>
    <col min="5893" max="5893" width="11" style="1" customWidth="1"/>
    <col min="5894" max="5894" width="14.7265625" style="1" customWidth="1"/>
    <col min="5895" max="5895" width="15.453125" style="1" customWidth="1"/>
    <col min="5896" max="5896" width="1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54296875" style="1" customWidth="1"/>
    <col min="6146" max="6146" width="17.1796875" style="1" customWidth="1"/>
    <col min="6147" max="6147" width="12.26953125" style="1" customWidth="1"/>
    <col min="6148" max="6148" width="11.26953125" style="1" customWidth="1"/>
    <col min="6149" max="6149" width="11" style="1" customWidth="1"/>
    <col min="6150" max="6150" width="14.7265625" style="1" customWidth="1"/>
    <col min="6151" max="6151" width="15.453125" style="1" customWidth="1"/>
    <col min="6152" max="6152" width="1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54296875" style="1" customWidth="1"/>
    <col min="6402" max="6402" width="17.1796875" style="1" customWidth="1"/>
    <col min="6403" max="6403" width="12.26953125" style="1" customWidth="1"/>
    <col min="6404" max="6404" width="11.26953125" style="1" customWidth="1"/>
    <col min="6405" max="6405" width="11" style="1" customWidth="1"/>
    <col min="6406" max="6406" width="14.7265625" style="1" customWidth="1"/>
    <col min="6407" max="6407" width="15.453125" style="1" customWidth="1"/>
    <col min="6408" max="6408" width="1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54296875" style="1" customWidth="1"/>
    <col min="6658" max="6658" width="17.1796875" style="1" customWidth="1"/>
    <col min="6659" max="6659" width="12.26953125" style="1" customWidth="1"/>
    <col min="6660" max="6660" width="11.26953125" style="1" customWidth="1"/>
    <col min="6661" max="6661" width="11" style="1" customWidth="1"/>
    <col min="6662" max="6662" width="14.7265625" style="1" customWidth="1"/>
    <col min="6663" max="6663" width="15.453125" style="1" customWidth="1"/>
    <col min="6664" max="6664" width="1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54296875" style="1" customWidth="1"/>
    <col min="6914" max="6914" width="17.1796875" style="1" customWidth="1"/>
    <col min="6915" max="6915" width="12.26953125" style="1" customWidth="1"/>
    <col min="6916" max="6916" width="11.26953125" style="1" customWidth="1"/>
    <col min="6917" max="6917" width="11" style="1" customWidth="1"/>
    <col min="6918" max="6918" width="14.7265625" style="1" customWidth="1"/>
    <col min="6919" max="6919" width="15.453125" style="1" customWidth="1"/>
    <col min="6920" max="6920" width="1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54296875" style="1" customWidth="1"/>
    <col min="7170" max="7170" width="17.1796875" style="1" customWidth="1"/>
    <col min="7171" max="7171" width="12.26953125" style="1" customWidth="1"/>
    <col min="7172" max="7172" width="11.26953125" style="1" customWidth="1"/>
    <col min="7173" max="7173" width="11" style="1" customWidth="1"/>
    <col min="7174" max="7174" width="14.7265625" style="1" customWidth="1"/>
    <col min="7175" max="7175" width="15.453125" style="1" customWidth="1"/>
    <col min="7176" max="7176" width="1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54296875" style="1" customWidth="1"/>
    <col min="7426" max="7426" width="17.1796875" style="1" customWidth="1"/>
    <col min="7427" max="7427" width="12.26953125" style="1" customWidth="1"/>
    <col min="7428" max="7428" width="11.26953125" style="1" customWidth="1"/>
    <col min="7429" max="7429" width="11" style="1" customWidth="1"/>
    <col min="7430" max="7430" width="14.7265625" style="1" customWidth="1"/>
    <col min="7431" max="7431" width="15.453125" style="1" customWidth="1"/>
    <col min="7432" max="7432" width="1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54296875" style="1" customWidth="1"/>
    <col min="7682" max="7682" width="17.1796875" style="1" customWidth="1"/>
    <col min="7683" max="7683" width="12.26953125" style="1" customWidth="1"/>
    <col min="7684" max="7684" width="11.26953125" style="1" customWidth="1"/>
    <col min="7685" max="7685" width="11" style="1" customWidth="1"/>
    <col min="7686" max="7686" width="14.7265625" style="1" customWidth="1"/>
    <col min="7687" max="7687" width="15.453125" style="1" customWidth="1"/>
    <col min="7688" max="7688" width="1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54296875" style="1" customWidth="1"/>
    <col min="7938" max="7938" width="17.1796875" style="1" customWidth="1"/>
    <col min="7939" max="7939" width="12.26953125" style="1" customWidth="1"/>
    <col min="7940" max="7940" width="11.26953125" style="1" customWidth="1"/>
    <col min="7941" max="7941" width="11" style="1" customWidth="1"/>
    <col min="7942" max="7942" width="14.7265625" style="1" customWidth="1"/>
    <col min="7943" max="7943" width="15.453125" style="1" customWidth="1"/>
    <col min="7944" max="7944" width="1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54296875" style="1" customWidth="1"/>
    <col min="8194" max="8194" width="17.1796875" style="1" customWidth="1"/>
    <col min="8195" max="8195" width="12.26953125" style="1" customWidth="1"/>
    <col min="8196" max="8196" width="11.26953125" style="1" customWidth="1"/>
    <col min="8197" max="8197" width="11" style="1" customWidth="1"/>
    <col min="8198" max="8198" width="14.7265625" style="1" customWidth="1"/>
    <col min="8199" max="8199" width="15.453125" style="1" customWidth="1"/>
    <col min="8200" max="8200" width="1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54296875" style="1" customWidth="1"/>
    <col min="8450" max="8450" width="17.1796875" style="1" customWidth="1"/>
    <col min="8451" max="8451" width="12.26953125" style="1" customWidth="1"/>
    <col min="8452" max="8452" width="11.26953125" style="1" customWidth="1"/>
    <col min="8453" max="8453" width="11" style="1" customWidth="1"/>
    <col min="8454" max="8454" width="14.7265625" style="1" customWidth="1"/>
    <col min="8455" max="8455" width="15.453125" style="1" customWidth="1"/>
    <col min="8456" max="8456" width="1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54296875" style="1" customWidth="1"/>
    <col min="8706" max="8706" width="17.1796875" style="1" customWidth="1"/>
    <col min="8707" max="8707" width="12.26953125" style="1" customWidth="1"/>
    <col min="8708" max="8708" width="11.26953125" style="1" customWidth="1"/>
    <col min="8709" max="8709" width="11" style="1" customWidth="1"/>
    <col min="8710" max="8710" width="14.7265625" style="1" customWidth="1"/>
    <col min="8711" max="8711" width="15.453125" style="1" customWidth="1"/>
    <col min="8712" max="8712" width="1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54296875" style="1" customWidth="1"/>
    <col min="8962" max="8962" width="17.1796875" style="1" customWidth="1"/>
    <col min="8963" max="8963" width="12.26953125" style="1" customWidth="1"/>
    <col min="8964" max="8964" width="11.26953125" style="1" customWidth="1"/>
    <col min="8965" max="8965" width="11" style="1" customWidth="1"/>
    <col min="8966" max="8966" width="14.7265625" style="1" customWidth="1"/>
    <col min="8967" max="8967" width="15.453125" style="1" customWidth="1"/>
    <col min="8968" max="8968" width="1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54296875" style="1" customWidth="1"/>
    <col min="9218" max="9218" width="17.1796875" style="1" customWidth="1"/>
    <col min="9219" max="9219" width="12.26953125" style="1" customWidth="1"/>
    <col min="9220" max="9220" width="11.26953125" style="1" customWidth="1"/>
    <col min="9221" max="9221" width="11" style="1" customWidth="1"/>
    <col min="9222" max="9222" width="14.7265625" style="1" customWidth="1"/>
    <col min="9223" max="9223" width="15.453125" style="1" customWidth="1"/>
    <col min="9224" max="9224" width="1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54296875" style="1" customWidth="1"/>
    <col min="9474" max="9474" width="17.1796875" style="1" customWidth="1"/>
    <col min="9475" max="9475" width="12.26953125" style="1" customWidth="1"/>
    <col min="9476" max="9476" width="11.26953125" style="1" customWidth="1"/>
    <col min="9477" max="9477" width="11" style="1" customWidth="1"/>
    <col min="9478" max="9478" width="14.7265625" style="1" customWidth="1"/>
    <col min="9479" max="9479" width="15.453125" style="1" customWidth="1"/>
    <col min="9480" max="9480" width="1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54296875" style="1" customWidth="1"/>
    <col min="9730" max="9730" width="17.1796875" style="1" customWidth="1"/>
    <col min="9731" max="9731" width="12.26953125" style="1" customWidth="1"/>
    <col min="9732" max="9732" width="11.26953125" style="1" customWidth="1"/>
    <col min="9733" max="9733" width="11" style="1" customWidth="1"/>
    <col min="9734" max="9734" width="14.7265625" style="1" customWidth="1"/>
    <col min="9735" max="9735" width="15.453125" style="1" customWidth="1"/>
    <col min="9736" max="9736" width="1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54296875" style="1" customWidth="1"/>
    <col min="9986" max="9986" width="17.1796875" style="1" customWidth="1"/>
    <col min="9987" max="9987" width="12.26953125" style="1" customWidth="1"/>
    <col min="9988" max="9988" width="11.26953125" style="1" customWidth="1"/>
    <col min="9989" max="9989" width="11" style="1" customWidth="1"/>
    <col min="9990" max="9990" width="14.7265625" style="1" customWidth="1"/>
    <col min="9991" max="9991" width="15.453125" style="1" customWidth="1"/>
    <col min="9992" max="9992" width="1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54296875" style="1" customWidth="1"/>
    <col min="10242" max="10242" width="17.1796875" style="1" customWidth="1"/>
    <col min="10243" max="10243" width="12.26953125" style="1" customWidth="1"/>
    <col min="10244" max="10244" width="11.26953125" style="1" customWidth="1"/>
    <col min="10245" max="10245" width="11" style="1" customWidth="1"/>
    <col min="10246" max="10246" width="14.7265625" style="1" customWidth="1"/>
    <col min="10247" max="10247" width="15.453125" style="1" customWidth="1"/>
    <col min="10248" max="10248" width="1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54296875" style="1" customWidth="1"/>
    <col min="10498" max="10498" width="17.1796875" style="1" customWidth="1"/>
    <col min="10499" max="10499" width="12.26953125" style="1" customWidth="1"/>
    <col min="10500" max="10500" width="11.26953125" style="1" customWidth="1"/>
    <col min="10501" max="10501" width="11" style="1" customWidth="1"/>
    <col min="10502" max="10502" width="14.7265625" style="1" customWidth="1"/>
    <col min="10503" max="10503" width="15.453125" style="1" customWidth="1"/>
    <col min="10504" max="10504" width="1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54296875" style="1" customWidth="1"/>
    <col min="10754" max="10754" width="17.1796875" style="1" customWidth="1"/>
    <col min="10755" max="10755" width="12.26953125" style="1" customWidth="1"/>
    <col min="10756" max="10756" width="11.26953125" style="1" customWidth="1"/>
    <col min="10757" max="10757" width="11" style="1" customWidth="1"/>
    <col min="10758" max="10758" width="14.7265625" style="1" customWidth="1"/>
    <col min="10759" max="10759" width="15.453125" style="1" customWidth="1"/>
    <col min="10760" max="10760" width="1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54296875" style="1" customWidth="1"/>
    <col min="11010" max="11010" width="17.1796875" style="1" customWidth="1"/>
    <col min="11011" max="11011" width="12.26953125" style="1" customWidth="1"/>
    <col min="11012" max="11012" width="11.26953125" style="1" customWidth="1"/>
    <col min="11013" max="11013" width="11" style="1" customWidth="1"/>
    <col min="11014" max="11014" width="14.7265625" style="1" customWidth="1"/>
    <col min="11015" max="11015" width="15.453125" style="1" customWidth="1"/>
    <col min="11016" max="11016" width="1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54296875" style="1" customWidth="1"/>
    <col min="11266" max="11266" width="17.1796875" style="1" customWidth="1"/>
    <col min="11267" max="11267" width="12.26953125" style="1" customWidth="1"/>
    <col min="11268" max="11268" width="11.26953125" style="1" customWidth="1"/>
    <col min="11269" max="11269" width="11" style="1" customWidth="1"/>
    <col min="11270" max="11270" width="14.7265625" style="1" customWidth="1"/>
    <col min="11271" max="11271" width="15.453125" style="1" customWidth="1"/>
    <col min="11272" max="11272" width="1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54296875" style="1" customWidth="1"/>
    <col min="11522" max="11522" width="17.1796875" style="1" customWidth="1"/>
    <col min="11523" max="11523" width="12.26953125" style="1" customWidth="1"/>
    <col min="11524" max="11524" width="11.26953125" style="1" customWidth="1"/>
    <col min="11525" max="11525" width="11" style="1" customWidth="1"/>
    <col min="11526" max="11526" width="14.7265625" style="1" customWidth="1"/>
    <col min="11527" max="11527" width="15.453125" style="1" customWidth="1"/>
    <col min="11528" max="11528" width="1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54296875" style="1" customWidth="1"/>
    <col min="11778" max="11778" width="17.1796875" style="1" customWidth="1"/>
    <col min="11779" max="11779" width="12.26953125" style="1" customWidth="1"/>
    <col min="11780" max="11780" width="11.26953125" style="1" customWidth="1"/>
    <col min="11781" max="11781" width="11" style="1" customWidth="1"/>
    <col min="11782" max="11782" width="14.7265625" style="1" customWidth="1"/>
    <col min="11783" max="11783" width="15.453125" style="1" customWidth="1"/>
    <col min="11784" max="11784" width="1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54296875" style="1" customWidth="1"/>
    <col min="12034" max="12034" width="17.1796875" style="1" customWidth="1"/>
    <col min="12035" max="12035" width="12.26953125" style="1" customWidth="1"/>
    <col min="12036" max="12036" width="11.26953125" style="1" customWidth="1"/>
    <col min="12037" max="12037" width="11" style="1" customWidth="1"/>
    <col min="12038" max="12038" width="14.7265625" style="1" customWidth="1"/>
    <col min="12039" max="12039" width="15.453125" style="1" customWidth="1"/>
    <col min="12040" max="12040" width="1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54296875" style="1" customWidth="1"/>
    <col min="12290" max="12290" width="17.1796875" style="1" customWidth="1"/>
    <col min="12291" max="12291" width="12.26953125" style="1" customWidth="1"/>
    <col min="12292" max="12292" width="11.26953125" style="1" customWidth="1"/>
    <col min="12293" max="12293" width="11" style="1" customWidth="1"/>
    <col min="12294" max="12294" width="14.7265625" style="1" customWidth="1"/>
    <col min="12295" max="12295" width="15.453125" style="1" customWidth="1"/>
    <col min="12296" max="12296" width="1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54296875" style="1" customWidth="1"/>
    <col min="12546" max="12546" width="17.1796875" style="1" customWidth="1"/>
    <col min="12547" max="12547" width="12.26953125" style="1" customWidth="1"/>
    <col min="12548" max="12548" width="11.26953125" style="1" customWidth="1"/>
    <col min="12549" max="12549" width="11" style="1" customWidth="1"/>
    <col min="12550" max="12550" width="14.7265625" style="1" customWidth="1"/>
    <col min="12551" max="12551" width="15.453125" style="1" customWidth="1"/>
    <col min="12552" max="12552" width="1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54296875" style="1" customWidth="1"/>
    <col min="12802" max="12802" width="17.1796875" style="1" customWidth="1"/>
    <col min="12803" max="12803" width="12.26953125" style="1" customWidth="1"/>
    <col min="12804" max="12804" width="11.26953125" style="1" customWidth="1"/>
    <col min="12805" max="12805" width="11" style="1" customWidth="1"/>
    <col min="12806" max="12806" width="14.7265625" style="1" customWidth="1"/>
    <col min="12807" max="12807" width="15.453125" style="1" customWidth="1"/>
    <col min="12808" max="12808" width="1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54296875" style="1" customWidth="1"/>
    <col min="13058" max="13058" width="17.1796875" style="1" customWidth="1"/>
    <col min="13059" max="13059" width="12.26953125" style="1" customWidth="1"/>
    <col min="13060" max="13060" width="11.26953125" style="1" customWidth="1"/>
    <col min="13061" max="13061" width="11" style="1" customWidth="1"/>
    <col min="13062" max="13062" width="14.7265625" style="1" customWidth="1"/>
    <col min="13063" max="13063" width="15.453125" style="1" customWidth="1"/>
    <col min="13064" max="13064" width="1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54296875" style="1" customWidth="1"/>
    <col min="13314" max="13314" width="17.1796875" style="1" customWidth="1"/>
    <col min="13315" max="13315" width="12.26953125" style="1" customWidth="1"/>
    <col min="13316" max="13316" width="11.26953125" style="1" customWidth="1"/>
    <col min="13317" max="13317" width="11" style="1" customWidth="1"/>
    <col min="13318" max="13318" width="14.7265625" style="1" customWidth="1"/>
    <col min="13319" max="13319" width="15.453125" style="1" customWidth="1"/>
    <col min="13320" max="13320" width="1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54296875" style="1" customWidth="1"/>
    <col min="13570" max="13570" width="17.1796875" style="1" customWidth="1"/>
    <col min="13571" max="13571" width="12.26953125" style="1" customWidth="1"/>
    <col min="13572" max="13572" width="11.26953125" style="1" customWidth="1"/>
    <col min="13573" max="13573" width="11" style="1" customWidth="1"/>
    <col min="13574" max="13574" width="14.7265625" style="1" customWidth="1"/>
    <col min="13575" max="13575" width="15.453125" style="1" customWidth="1"/>
    <col min="13576" max="13576" width="1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54296875" style="1" customWidth="1"/>
    <col min="13826" max="13826" width="17.1796875" style="1" customWidth="1"/>
    <col min="13827" max="13827" width="12.26953125" style="1" customWidth="1"/>
    <col min="13828" max="13828" width="11.26953125" style="1" customWidth="1"/>
    <col min="13829" max="13829" width="11" style="1" customWidth="1"/>
    <col min="13830" max="13830" width="14.7265625" style="1" customWidth="1"/>
    <col min="13831" max="13831" width="15.453125" style="1" customWidth="1"/>
    <col min="13832" max="13832" width="1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54296875" style="1" customWidth="1"/>
    <col min="14082" max="14082" width="17.1796875" style="1" customWidth="1"/>
    <col min="14083" max="14083" width="12.26953125" style="1" customWidth="1"/>
    <col min="14084" max="14084" width="11.26953125" style="1" customWidth="1"/>
    <col min="14085" max="14085" width="11" style="1" customWidth="1"/>
    <col min="14086" max="14086" width="14.7265625" style="1" customWidth="1"/>
    <col min="14087" max="14087" width="15.453125" style="1" customWidth="1"/>
    <col min="14088" max="14088" width="1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54296875" style="1" customWidth="1"/>
    <col min="14338" max="14338" width="17.1796875" style="1" customWidth="1"/>
    <col min="14339" max="14339" width="12.26953125" style="1" customWidth="1"/>
    <col min="14340" max="14340" width="11.26953125" style="1" customWidth="1"/>
    <col min="14341" max="14341" width="11" style="1" customWidth="1"/>
    <col min="14342" max="14342" width="14.7265625" style="1" customWidth="1"/>
    <col min="14343" max="14343" width="15.453125" style="1" customWidth="1"/>
    <col min="14344" max="14344" width="1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54296875" style="1" customWidth="1"/>
    <col min="14594" max="14594" width="17.1796875" style="1" customWidth="1"/>
    <col min="14595" max="14595" width="12.26953125" style="1" customWidth="1"/>
    <col min="14596" max="14596" width="11.26953125" style="1" customWidth="1"/>
    <col min="14597" max="14597" width="11" style="1" customWidth="1"/>
    <col min="14598" max="14598" width="14.7265625" style="1" customWidth="1"/>
    <col min="14599" max="14599" width="15.453125" style="1" customWidth="1"/>
    <col min="14600" max="14600" width="1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54296875" style="1" customWidth="1"/>
    <col min="14850" max="14850" width="17.1796875" style="1" customWidth="1"/>
    <col min="14851" max="14851" width="12.26953125" style="1" customWidth="1"/>
    <col min="14852" max="14852" width="11.26953125" style="1" customWidth="1"/>
    <col min="14853" max="14853" width="11" style="1" customWidth="1"/>
    <col min="14854" max="14854" width="14.7265625" style="1" customWidth="1"/>
    <col min="14855" max="14855" width="15.453125" style="1" customWidth="1"/>
    <col min="14856" max="14856" width="1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54296875" style="1" customWidth="1"/>
    <col min="15106" max="15106" width="17.1796875" style="1" customWidth="1"/>
    <col min="15107" max="15107" width="12.26953125" style="1" customWidth="1"/>
    <col min="15108" max="15108" width="11.26953125" style="1" customWidth="1"/>
    <col min="15109" max="15109" width="11" style="1" customWidth="1"/>
    <col min="15110" max="15110" width="14.7265625" style="1" customWidth="1"/>
    <col min="15111" max="15111" width="15.453125" style="1" customWidth="1"/>
    <col min="15112" max="15112" width="1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54296875" style="1" customWidth="1"/>
    <col min="15362" max="15362" width="17.1796875" style="1" customWidth="1"/>
    <col min="15363" max="15363" width="12.26953125" style="1" customWidth="1"/>
    <col min="15364" max="15364" width="11.26953125" style="1" customWidth="1"/>
    <col min="15365" max="15365" width="11" style="1" customWidth="1"/>
    <col min="15366" max="15366" width="14.7265625" style="1" customWidth="1"/>
    <col min="15367" max="15367" width="15.453125" style="1" customWidth="1"/>
    <col min="15368" max="15368" width="1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54296875" style="1" customWidth="1"/>
    <col min="15618" max="15618" width="17.1796875" style="1" customWidth="1"/>
    <col min="15619" max="15619" width="12.26953125" style="1" customWidth="1"/>
    <col min="15620" max="15620" width="11.26953125" style="1" customWidth="1"/>
    <col min="15621" max="15621" width="11" style="1" customWidth="1"/>
    <col min="15622" max="15622" width="14.7265625" style="1" customWidth="1"/>
    <col min="15623" max="15623" width="15.453125" style="1" customWidth="1"/>
    <col min="15624" max="15624" width="1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54296875" style="1" customWidth="1"/>
    <col min="15874" max="15874" width="17.1796875" style="1" customWidth="1"/>
    <col min="15875" max="15875" width="12.26953125" style="1" customWidth="1"/>
    <col min="15876" max="15876" width="11.26953125" style="1" customWidth="1"/>
    <col min="15877" max="15877" width="11" style="1" customWidth="1"/>
    <col min="15878" max="15878" width="14.7265625" style="1" customWidth="1"/>
    <col min="15879" max="15879" width="15.453125" style="1" customWidth="1"/>
    <col min="15880" max="15880" width="1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54296875" style="1" customWidth="1"/>
    <col min="16130" max="16130" width="17.1796875" style="1" customWidth="1"/>
    <col min="16131" max="16131" width="12.26953125" style="1" customWidth="1"/>
    <col min="16132" max="16132" width="11.26953125" style="1" customWidth="1"/>
    <col min="16133" max="16133" width="11" style="1" customWidth="1"/>
    <col min="16134" max="16134" width="14.7265625" style="1" customWidth="1"/>
    <col min="16135" max="16135" width="15.453125" style="1" customWidth="1"/>
    <col min="16136" max="16136" width="1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3" x14ac:dyDescent="0.3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3" ht="15" customHeight="1" x14ac:dyDescent="0.3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3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3" x14ac:dyDescent="0.3">
      <c r="A5" s="79" t="s">
        <v>47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3" x14ac:dyDescent="0.3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0" t="s">
        <v>48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3" ht="14.5" x14ac:dyDescent="0.35">
      <c r="A8" s="5" t="s">
        <v>6</v>
      </c>
      <c r="B8" s="6"/>
      <c r="C8" s="5" t="s">
        <v>60</v>
      </c>
      <c r="D8" s="6"/>
      <c r="E8" s="5" t="s">
        <v>8</v>
      </c>
      <c r="F8" s="7" t="s">
        <v>61</v>
      </c>
      <c r="G8" s="8"/>
      <c r="H8" s="9"/>
      <c r="I8" s="9"/>
      <c r="J8" s="5" t="s">
        <v>9</v>
      </c>
      <c r="K8" s="7" t="s">
        <v>62</v>
      </c>
    </row>
    <row r="9" spans="1:13" s="12" customFormat="1" ht="27.75" customHeight="1" x14ac:dyDescent="0.35">
      <c r="A9" s="81" t="s">
        <v>10</v>
      </c>
      <c r="B9" s="81"/>
      <c r="C9" s="82" t="s">
        <v>63</v>
      </c>
      <c r="D9" s="83"/>
      <c r="E9" s="10" t="s">
        <v>12</v>
      </c>
      <c r="F9" s="11"/>
      <c r="G9" s="84" t="s">
        <v>64</v>
      </c>
      <c r="H9" s="85"/>
      <c r="I9" s="85"/>
      <c r="J9" s="86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5" t="s">
        <v>23</v>
      </c>
      <c r="K10" s="15" t="s">
        <v>24</v>
      </c>
    </row>
    <row r="11" spans="1:13" x14ac:dyDescent="0.3">
      <c r="A11" s="16" t="s">
        <v>25</v>
      </c>
      <c r="B11" s="16" t="s">
        <v>26</v>
      </c>
      <c r="C11" s="16" t="s">
        <v>27</v>
      </c>
      <c r="D11" s="16" t="s">
        <v>28</v>
      </c>
      <c r="E11" s="16" t="s">
        <v>29</v>
      </c>
      <c r="F11" s="16" t="s">
        <v>30</v>
      </c>
      <c r="G11" s="16" t="s">
        <v>31</v>
      </c>
      <c r="H11" s="16" t="s">
        <v>32</v>
      </c>
      <c r="I11" s="16" t="s">
        <v>33</v>
      </c>
      <c r="J11" s="17" t="s">
        <v>34</v>
      </c>
      <c r="K11" s="17" t="s">
        <v>35</v>
      </c>
    </row>
    <row r="12" spans="1:13" ht="28" x14ac:dyDescent="0.3">
      <c r="A12" s="13">
        <v>1</v>
      </c>
      <c r="B12" s="18" t="s">
        <v>36</v>
      </c>
      <c r="C12" s="19">
        <v>262400000</v>
      </c>
      <c r="D12" s="20">
        <v>10422353.369999999</v>
      </c>
      <c r="E12" s="21">
        <v>2.887</v>
      </c>
      <c r="F12" s="13">
        <f>(C12*0.5)/12</f>
        <v>10933333.333333334</v>
      </c>
      <c r="G12" s="13">
        <f>D12*E12</f>
        <v>30089334.179189999</v>
      </c>
      <c r="H12" s="13">
        <f>G12*(1/100)</f>
        <v>300893.34179189999</v>
      </c>
      <c r="I12" s="13">
        <f>G12-H12</f>
        <v>29788440.837398097</v>
      </c>
      <c r="J12" s="13">
        <f>F12+I12</f>
        <v>40721774.170731433</v>
      </c>
      <c r="K12" s="13">
        <f>F12+G12</f>
        <v>41022667.512523331</v>
      </c>
    </row>
    <row r="13" spans="1:13" ht="15" customHeight="1" x14ac:dyDescent="0.3">
      <c r="A13" s="16"/>
      <c r="B13" s="22"/>
      <c r="C13" s="17"/>
      <c r="D13" s="23"/>
      <c r="E13" s="24"/>
      <c r="F13" s="22"/>
      <c r="G13" s="22"/>
      <c r="H13" s="22"/>
      <c r="I13" s="22"/>
      <c r="J13" s="23"/>
      <c r="K13" s="23"/>
    </row>
    <row r="14" spans="1:13" x14ac:dyDescent="0.3">
      <c r="A14" s="25"/>
      <c r="B14" s="26"/>
      <c r="C14" s="26"/>
      <c r="D14" s="27"/>
      <c r="E14" s="26"/>
      <c r="F14" s="28"/>
      <c r="G14" s="29"/>
      <c r="H14" s="29"/>
      <c r="I14" s="30"/>
      <c r="J14" s="31"/>
      <c r="K14" s="27"/>
      <c r="L14" s="32"/>
      <c r="M14" s="33"/>
    </row>
    <row r="15" spans="1:13" ht="18" customHeight="1" x14ac:dyDescent="0.3">
      <c r="A15" s="25"/>
      <c r="B15" s="26"/>
      <c r="C15" s="87" t="s">
        <v>37</v>
      </c>
      <c r="D15" s="87"/>
      <c r="E15" s="87"/>
      <c r="F15" s="35">
        <f>ROUND(J12,0)</f>
        <v>40721774</v>
      </c>
      <c r="G15" s="36"/>
      <c r="H15" s="4"/>
      <c r="I15" s="37"/>
      <c r="J15" s="27"/>
      <c r="K15" s="27"/>
    </row>
    <row r="16" spans="1:13" x14ac:dyDescent="0.3">
      <c r="A16" s="25"/>
      <c r="B16" s="26"/>
      <c r="C16" s="34"/>
      <c r="D16" s="34"/>
      <c r="E16" s="34"/>
      <c r="F16" s="38" t="s">
        <v>65</v>
      </c>
      <c r="G16" s="38"/>
      <c r="H16" s="4"/>
      <c r="I16" s="37"/>
      <c r="J16" s="27"/>
      <c r="K16" s="27"/>
      <c r="L16" s="1" t="s">
        <v>39</v>
      </c>
    </row>
    <row r="17" spans="1:11" ht="7.5" customHeight="1" x14ac:dyDescent="0.3">
      <c r="A17" s="25"/>
      <c r="B17" s="26"/>
      <c r="C17" s="39"/>
      <c r="D17" s="3"/>
      <c r="E17" s="40"/>
      <c r="F17" s="38"/>
      <c r="G17" s="38"/>
      <c r="H17" s="4"/>
      <c r="I17" s="37"/>
      <c r="J17" s="27"/>
      <c r="K17" s="27"/>
    </row>
    <row r="18" spans="1:11" ht="16.5" customHeight="1" x14ac:dyDescent="0.3">
      <c r="A18" s="25"/>
      <c r="B18" s="26"/>
      <c r="C18" s="87" t="s">
        <v>40</v>
      </c>
      <c r="D18" s="87"/>
      <c r="E18" s="87"/>
      <c r="F18" s="35">
        <f>ROUND(K12,0)</f>
        <v>41022668</v>
      </c>
      <c r="G18" s="36"/>
      <c r="H18" s="4"/>
      <c r="I18" s="37"/>
      <c r="J18" s="27"/>
      <c r="K18" s="27"/>
    </row>
    <row r="19" spans="1:11" x14ac:dyDescent="0.3">
      <c r="A19" s="25"/>
      <c r="B19" s="26"/>
      <c r="C19" s="26"/>
      <c r="D19" s="27"/>
      <c r="E19" s="26"/>
      <c r="F19" s="38" t="s">
        <v>66</v>
      </c>
      <c r="G19" s="38"/>
      <c r="H19" s="4"/>
      <c r="I19" s="37"/>
      <c r="J19" s="27"/>
      <c r="K19" s="27"/>
    </row>
    <row r="20" spans="1:11" x14ac:dyDescent="0.3">
      <c r="A20" s="25"/>
      <c r="B20" s="26"/>
      <c r="C20" s="26"/>
      <c r="D20" s="27"/>
      <c r="E20" s="26"/>
      <c r="F20" s="28"/>
      <c r="G20" s="29"/>
      <c r="H20" s="29"/>
      <c r="I20" s="30"/>
      <c r="J20" s="31"/>
      <c r="K20" s="27"/>
    </row>
    <row r="21" spans="1:11" ht="12.7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41"/>
      <c r="K21" s="4"/>
    </row>
    <row r="22" spans="1:11" x14ac:dyDescent="0.3">
      <c r="A22" s="30"/>
      <c r="B22" s="37"/>
      <c r="C22" s="37"/>
      <c r="D22" s="37"/>
      <c r="E22" s="37"/>
      <c r="F22" s="37"/>
      <c r="G22" s="3" t="s">
        <v>42</v>
      </c>
      <c r="H22" s="4"/>
      <c r="I22" s="4"/>
      <c r="J22" s="3"/>
      <c r="K22" s="4"/>
    </row>
    <row r="23" spans="1:1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4.75" customHeight="1" x14ac:dyDescent="0.3">
      <c r="A24" s="3"/>
      <c r="B24" s="3"/>
      <c r="C24" s="3"/>
      <c r="D24" s="3"/>
      <c r="E24" s="3"/>
      <c r="F24" s="3"/>
      <c r="G24" s="3" t="s">
        <v>43</v>
      </c>
      <c r="H24" s="3"/>
      <c r="I24" s="3"/>
      <c r="J24" s="3"/>
      <c r="K24" s="4"/>
    </row>
    <row r="25" spans="1:11" ht="13.5" customHeight="1" x14ac:dyDescent="0.3">
      <c r="A25" s="3"/>
      <c r="B25" s="3"/>
      <c r="C25" s="3"/>
      <c r="D25" s="3"/>
      <c r="E25" s="3"/>
      <c r="F25" s="3"/>
      <c r="G25" s="42"/>
      <c r="H25" s="76" t="s">
        <v>44</v>
      </c>
      <c r="I25" s="76"/>
      <c r="J25" s="76"/>
      <c r="K25" s="4"/>
    </row>
    <row r="26" spans="1:11" x14ac:dyDescent="0.3">
      <c r="A26" s="3"/>
      <c r="B26" s="3"/>
      <c r="C26" s="3"/>
      <c r="D26" s="3"/>
      <c r="E26" s="3"/>
      <c r="F26" s="3"/>
      <c r="G26" s="43"/>
      <c r="H26" s="43" t="s">
        <v>45</v>
      </c>
      <c r="I26" s="44"/>
      <c r="J26" s="43"/>
      <c r="K26" s="4"/>
    </row>
    <row r="27" spans="1:11" s="46" customFormat="1" ht="14.5" x14ac:dyDescent="0.35">
      <c r="A27" s="45" t="s">
        <v>46</v>
      </c>
      <c r="B27" s="45"/>
      <c r="C27" s="45"/>
      <c r="D27" s="45"/>
      <c r="E27" s="45"/>
      <c r="F27" s="45"/>
      <c r="G27" s="45"/>
      <c r="H27" s="45"/>
      <c r="I27" s="45"/>
      <c r="J27" s="45"/>
      <c r="K27"/>
    </row>
    <row r="28" spans="1:11" s="46" customFormat="1" ht="14.5" x14ac:dyDescent="0.3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/>
    </row>
    <row r="29" spans="1:11" x14ac:dyDescent="0.3">
      <c r="A29" s="45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L12" sqref="L12:P16"/>
    </sheetView>
  </sheetViews>
  <sheetFormatPr defaultRowHeight="14" x14ac:dyDescent="0.3"/>
  <cols>
    <col min="1" max="1" width="5.54296875" style="1" customWidth="1"/>
    <col min="2" max="2" width="17.1796875" style="1" customWidth="1"/>
    <col min="3" max="3" width="12.26953125" style="1" customWidth="1"/>
    <col min="4" max="4" width="11.26953125" style="1" customWidth="1"/>
    <col min="5" max="5" width="11" style="1" customWidth="1"/>
    <col min="6" max="6" width="14.7265625" style="1" customWidth="1"/>
    <col min="7" max="7" width="15.453125" style="1" customWidth="1"/>
    <col min="8" max="8" width="1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54296875" style="1" customWidth="1"/>
    <col min="258" max="258" width="17.1796875" style="1" customWidth="1"/>
    <col min="259" max="259" width="12.26953125" style="1" customWidth="1"/>
    <col min="260" max="260" width="11.26953125" style="1" customWidth="1"/>
    <col min="261" max="261" width="11" style="1" customWidth="1"/>
    <col min="262" max="262" width="14.7265625" style="1" customWidth="1"/>
    <col min="263" max="263" width="15.453125" style="1" customWidth="1"/>
    <col min="264" max="264" width="1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54296875" style="1" customWidth="1"/>
    <col min="514" max="514" width="17.1796875" style="1" customWidth="1"/>
    <col min="515" max="515" width="12.26953125" style="1" customWidth="1"/>
    <col min="516" max="516" width="11.26953125" style="1" customWidth="1"/>
    <col min="517" max="517" width="11" style="1" customWidth="1"/>
    <col min="518" max="518" width="14.7265625" style="1" customWidth="1"/>
    <col min="519" max="519" width="15.453125" style="1" customWidth="1"/>
    <col min="520" max="520" width="1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54296875" style="1" customWidth="1"/>
    <col min="770" max="770" width="17.1796875" style="1" customWidth="1"/>
    <col min="771" max="771" width="12.26953125" style="1" customWidth="1"/>
    <col min="772" max="772" width="11.26953125" style="1" customWidth="1"/>
    <col min="773" max="773" width="11" style="1" customWidth="1"/>
    <col min="774" max="774" width="14.7265625" style="1" customWidth="1"/>
    <col min="775" max="775" width="15.453125" style="1" customWidth="1"/>
    <col min="776" max="776" width="1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54296875" style="1" customWidth="1"/>
    <col min="1026" max="1026" width="17.1796875" style="1" customWidth="1"/>
    <col min="1027" max="1027" width="12.26953125" style="1" customWidth="1"/>
    <col min="1028" max="1028" width="11.26953125" style="1" customWidth="1"/>
    <col min="1029" max="1029" width="11" style="1" customWidth="1"/>
    <col min="1030" max="1030" width="14.7265625" style="1" customWidth="1"/>
    <col min="1031" max="1031" width="15.453125" style="1" customWidth="1"/>
    <col min="1032" max="1032" width="1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54296875" style="1" customWidth="1"/>
    <col min="1282" max="1282" width="17.1796875" style="1" customWidth="1"/>
    <col min="1283" max="1283" width="12.26953125" style="1" customWidth="1"/>
    <col min="1284" max="1284" width="11.26953125" style="1" customWidth="1"/>
    <col min="1285" max="1285" width="11" style="1" customWidth="1"/>
    <col min="1286" max="1286" width="14.7265625" style="1" customWidth="1"/>
    <col min="1287" max="1287" width="15.453125" style="1" customWidth="1"/>
    <col min="1288" max="1288" width="1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54296875" style="1" customWidth="1"/>
    <col min="1538" max="1538" width="17.1796875" style="1" customWidth="1"/>
    <col min="1539" max="1539" width="12.26953125" style="1" customWidth="1"/>
    <col min="1540" max="1540" width="11.26953125" style="1" customWidth="1"/>
    <col min="1541" max="1541" width="11" style="1" customWidth="1"/>
    <col min="1542" max="1542" width="14.7265625" style="1" customWidth="1"/>
    <col min="1543" max="1543" width="15.453125" style="1" customWidth="1"/>
    <col min="1544" max="1544" width="1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54296875" style="1" customWidth="1"/>
    <col min="1794" max="1794" width="17.1796875" style="1" customWidth="1"/>
    <col min="1795" max="1795" width="12.26953125" style="1" customWidth="1"/>
    <col min="1796" max="1796" width="11.26953125" style="1" customWidth="1"/>
    <col min="1797" max="1797" width="11" style="1" customWidth="1"/>
    <col min="1798" max="1798" width="14.7265625" style="1" customWidth="1"/>
    <col min="1799" max="1799" width="15.453125" style="1" customWidth="1"/>
    <col min="1800" max="1800" width="1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54296875" style="1" customWidth="1"/>
    <col min="2050" max="2050" width="17.1796875" style="1" customWidth="1"/>
    <col min="2051" max="2051" width="12.26953125" style="1" customWidth="1"/>
    <col min="2052" max="2052" width="11.26953125" style="1" customWidth="1"/>
    <col min="2053" max="2053" width="11" style="1" customWidth="1"/>
    <col min="2054" max="2054" width="14.7265625" style="1" customWidth="1"/>
    <col min="2055" max="2055" width="15.453125" style="1" customWidth="1"/>
    <col min="2056" max="2056" width="1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54296875" style="1" customWidth="1"/>
    <col min="2306" max="2306" width="17.1796875" style="1" customWidth="1"/>
    <col min="2307" max="2307" width="12.26953125" style="1" customWidth="1"/>
    <col min="2308" max="2308" width="11.26953125" style="1" customWidth="1"/>
    <col min="2309" max="2309" width="11" style="1" customWidth="1"/>
    <col min="2310" max="2310" width="14.7265625" style="1" customWidth="1"/>
    <col min="2311" max="2311" width="15.453125" style="1" customWidth="1"/>
    <col min="2312" max="2312" width="1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54296875" style="1" customWidth="1"/>
    <col min="2562" max="2562" width="17.1796875" style="1" customWidth="1"/>
    <col min="2563" max="2563" width="12.26953125" style="1" customWidth="1"/>
    <col min="2564" max="2564" width="11.26953125" style="1" customWidth="1"/>
    <col min="2565" max="2565" width="11" style="1" customWidth="1"/>
    <col min="2566" max="2566" width="14.7265625" style="1" customWidth="1"/>
    <col min="2567" max="2567" width="15.453125" style="1" customWidth="1"/>
    <col min="2568" max="2568" width="1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54296875" style="1" customWidth="1"/>
    <col min="2818" max="2818" width="17.1796875" style="1" customWidth="1"/>
    <col min="2819" max="2819" width="12.26953125" style="1" customWidth="1"/>
    <col min="2820" max="2820" width="11.26953125" style="1" customWidth="1"/>
    <col min="2821" max="2821" width="11" style="1" customWidth="1"/>
    <col min="2822" max="2822" width="14.7265625" style="1" customWidth="1"/>
    <col min="2823" max="2823" width="15.453125" style="1" customWidth="1"/>
    <col min="2824" max="2824" width="1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54296875" style="1" customWidth="1"/>
    <col min="3074" max="3074" width="17.1796875" style="1" customWidth="1"/>
    <col min="3075" max="3075" width="12.26953125" style="1" customWidth="1"/>
    <col min="3076" max="3076" width="11.26953125" style="1" customWidth="1"/>
    <col min="3077" max="3077" width="11" style="1" customWidth="1"/>
    <col min="3078" max="3078" width="14.7265625" style="1" customWidth="1"/>
    <col min="3079" max="3079" width="15.453125" style="1" customWidth="1"/>
    <col min="3080" max="3080" width="1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54296875" style="1" customWidth="1"/>
    <col min="3330" max="3330" width="17.1796875" style="1" customWidth="1"/>
    <col min="3331" max="3331" width="12.26953125" style="1" customWidth="1"/>
    <col min="3332" max="3332" width="11.26953125" style="1" customWidth="1"/>
    <col min="3333" max="3333" width="11" style="1" customWidth="1"/>
    <col min="3334" max="3334" width="14.7265625" style="1" customWidth="1"/>
    <col min="3335" max="3335" width="15.453125" style="1" customWidth="1"/>
    <col min="3336" max="3336" width="1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54296875" style="1" customWidth="1"/>
    <col min="3586" max="3586" width="17.1796875" style="1" customWidth="1"/>
    <col min="3587" max="3587" width="12.26953125" style="1" customWidth="1"/>
    <col min="3588" max="3588" width="11.26953125" style="1" customWidth="1"/>
    <col min="3589" max="3589" width="11" style="1" customWidth="1"/>
    <col min="3590" max="3590" width="14.7265625" style="1" customWidth="1"/>
    <col min="3591" max="3591" width="15.453125" style="1" customWidth="1"/>
    <col min="3592" max="3592" width="1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54296875" style="1" customWidth="1"/>
    <col min="3842" max="3842" width="17.1796875" style="1" customWidth="1"/>
    <col min="3843" max="3843" width="12.26953125" style="1" customWidth="1"/>
    <col min="3844" max="3844" width="11.26953125" style="1" customWidth="1"/>
    <col min="3845" max="3845" width="11" style="1" customWidth="1"/>
    <col min="3846" max="3846" width="14.7265625" style="1" customWidth="1"/>
    <col min="3847" max="3847" width="15.453125" style="1" customWidth="1"/>
    <col min="3848" max="3848" width="1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54296875" style="1" customWidth="1"/>
    <col min="4098" max="4098" width="17.1796875" style="1" customWidth="1"/>
    <col min="4099" max="4099" width="12.26953125" style="1" customWidth="1"/>
    <col min="4100" max="4100" width="11.26953125" style="1" customWidth="1"/>
    <col min="4101" max="4101" width="11" style="1" customWidth="1"/>
    <col min="4102" max="4102" width="14.7265625" style="1" customWidth="1"/>
    <col min="4103" max="4103" width="15.453125" style="1" customWidth="1"/>
    <col min="4104" max="4104" width="1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54296875" style="1" customWidth="1"/>
    <col min="4354" max="4354" width="17.1796875" style="1" customWidth="1"/>
    <col min="4355" max="4355" width="12.26953125" style="1" customWidth="1"/>
    <col min="4356" max="4356" width="11.26953125" style="1" customWidth="1"/>
    <col min="4357" max="4357" width="11" style="1" customWidth="1"/>
    <col min="4358" max="4358" width="14.7265625" style="1" customWidth="1"/>
    <col min="4359" max="4359" width="15.453125" style="1" customWidth="1"/>
    <col min="4360" max="4360" width="1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54296875" style="1" customWidth="1"/>
    <col min="4610" max="4610" width="17.1796875" style="1" customWidth="1"/>
    <col min="4611" max="4611" width="12.26953125" style="1" customWidth="1"/>
    <col min="4612" max="4612" width="11.26953125" style="1" customWidth="1"/>
    <col min="4613" max="4613" width="11" style="1" customWidth="1"/>
    <col min="4614" max="4614" width="14.7265625" style="1" customWidth="1"/>
    <col min="4615" max="4615" width="15.453125" style="1" customWidth="1"/>
    <col min="4616" max="4616" width="1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54296875" style="1" customWidth="1"/>
    <col min="4866" max="4866" width="17.1796875" style="1" customWidth="1"/>
    <col min="4867" max="4867" width="12.26953125" style="1" customWidth="1"/>
    <col min="4868" max="4868" width="11.26953125" style="1" customWidth="1"/>
    <col min="4869" max="4869" width="11" style="1" customWidth="1"/>
    <col min="4870" max="4870" width="14.7265625" style="1" customWidth="1"/>
    <col min="4871" max="4871" width="15.453125" style="1" customWidth="1"/>
    <col min="4872" max="4872" width="1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54296875" style="1" customWidth="1"/>
    <col min="5122" max="5122" width="17.1796875" style="1" customWidth="1"/>
    <col min="5123" max="5123" width="12.26953125" style="1" customWidth="1"/>
    <col min="5124" max="5124" width="11.26953125" style="1" customWidth="1"/>
    <col min="5125" max="5125" width="11" style="1" customWidth="1"/>
    <col min="5126" max="5126" width="14.7265625" style="1" customWidth="1"/>
    <col min="5127" max="5127" width="15.453125" style="1" customWidth="1"/>
    <col min="5128" max="5128" width="1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54296875" style="1" customWidth="1"/>
    <col min="5378" max="5378" width="17.1796875" style="1" customWidth="1"/>
    <col min="5379" max="5379" width="12.26953125" style="1" customWidth="1"/>
    <col min="5380" max="5380" width="11.26953125" style="1" customWidth="1"/>
    <col min="5381" max="5381" width="11" style="1" customWidth="1"/>
    <col min="5382" max="5382" width="14.7265625" style="1" customWidth="1"/>
    <col min="5383" max="5383" width="15.453125" style="1" customWidth="1"/>
    <col min="5384" max="5384" width="1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54296875" style="1" customWidth="1"/>
    <col min="5634" max="5634" width="17.1796875" style="1" customWidth="1"/>
    <col min="5635" max="5635" width="12.26953125" style="1" customWidth="1"/>
    <col min="5636" max="5636" width="11.26953125" style="1" customWidth="1"/>
    <col min="5637" max="5637" width="11" style="1" customWidth="1"/>
    <col min="5638" max="5638" width="14.7265625" style="1" customWidth="1"/>
    <col min="5639" max="5639" width="15.453125" style="1" customWidth="1"/>
    <col min="5640" max="5640" width="1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54296875" style="1" customWidth="1"/>
    <col min="5890" max="5890" width="17.1796875" style="1" customWidth="1"/>
    <col min="5891" max="5891" width="12.26953125" style="1" customWidth="1"/>
    <col min="5892" max="5892" width="11.26953125" style="1" customWidth="1"/>
    <col min="5893" max="5893" width="11" style="1" customWidth="1"/>
    <col min="5894" max="5894" width="14.7265625" style="1" customWidth="1"/>
    <col min="5895" max="5895" width="15.453125" style="1" customWidth="1"/>
    <col min="5896" max="5896" width="1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54296875" style="1" customWidth="1"/>
    <col min="6146" max="6146" width="17.1796875" style="1" customWidth="1"/>
    <col min="6147" max="6147" width="12.26953125" style="1" customWidth="1"/>
    <col min="6148" max="6148" width="11.26953125" style="1" customWidth="1"/>
    <col min="6149" max="6149" width="11" style="1" customWidth="1"/>
    <col min="6150" max="6150" width="14.7265625" style="1" customWidth="1"/>
    <col min="6151" max="6151" width="15.453125" style="1" customWidth="1"/>
    <col min="6152" max="6152" width="1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54296875" style="1" customWidth="1"/>
    <col min="6402" max="6402" width="17.1796875" style="1" customWidth="1"/>
    <col min="6403" max="6403" width="12.26953125" style="1" customWidth="1"/>
    <col min="6404" max="6404" width="11.26953125" style="1" customWidth="1"/>
    <col min="6405" max="6405" width="11" style="1" customWidth="1"/>
    <col min="6406" max="6406" width="14.7265625" style="1" customWidth="1"/>
    <col min="6407" max="6407" width="15.453125" style="1" customWidth="1"/>
    <col min="6408" max="6408" width="1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54296875" style="1" customWidth="1"/>
    <col min="6658" max="6658" width="17.1796875" style="1" customWidth="1"/>
    <col min="6659" max="6659" width="12.26953125" style="1" customWidth="1"/>
    <col min="6660" max="6660" width="11.26953125" style="1" customWidth="1"/>
    <col min="6661" max="6661" width="11" style="1" customWidth="1"/>
    <col min="6662" max="6662" width="14.7265625" style="1" customWidth="1"/>
    <col min="6663" max="6663" width="15.453125" style="1" customWidth="1"/>
    <col min="6664" max="6664" width="1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54296875" style="1" customWidth="1"/>
    <col min="6914" max="6914" width="17.1796875" style="1" customWidth="1"/>
    <col min="6915" max="6915" width="12.26953125" style="1" customWidth="1"/>
    <col min="6916" max="6916" width="11.26953125" style="1" customWidth="1"/>
    <col min="6917" max="6917" width="11" style="1" customWidth="1"/>
    <col min="6918" max="6918" width="14.7265625" style="1" customWidth="1"/>
    <col min="6919" max="6919" width="15.453125" style="1" customWidth="1"/>
    <col min="6920" max="6920" width="1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54296875" style="1" customWidth="1"/>
    <col min="7170" max="7170" width="17.1796875" style="1" customWidth="1"/>
    <col min="7171" max="7171" width="12.26953125" style="1" customWidth="1"/>
    <col min="7172" max="7172" width="11.26953125" style="1" customWidth="1"/>
    <col min="7173" max="7173" width="11" style="1" customWidth="1"/>
    <col min="7174" max="7174" width="14.7265625" style="1" customWidth="1"/>
    <col min="7175" max="7175" width="15.453125" style="1" customWidth="1"/>
    <col min="7176" max="7176" width="1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54296875" style="1" customWidth="1"/>
    <col min="7426" max="7426" width="17.1796875" style="1" customWidth="1"/>
    <col min="7427" max="7427" width="12.26953125" style="1" customWidth="1"/>
    <col min="7428" max="7428" width="11.26953125" style="1" customWidth="1"/>
    <col min="7429" max="7429" width="11" style="1" customWidth="1"/>
    <col min="7430" max="7430" width="14.7265625" style="1" customWidth="1"/>
    <col min="7431" max="7431" width="15.453125" style="1" customWidth="1"/>
    <col min="7432" max="7432" width="1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54296875" style="1" customWidth="1"/>
    <col min="7682" max="7682" width="17.1796875" style="1" customWidth="1"/>
    <col min="7683" max="7683" width="12.26953125" style="1" customWidth="1"/>
    <col min="7684" max="7684" width="11.26953125" style="1" customWidth="1"/>
    <col min="7685" max="7685" width="11" style="1" customWidth="1"/>
    <col min="7686" max="7686" width="14.7265625" style="1" customWidth="1"/>
    <col min="7687" max="7687" width="15.453125" style="1" customWidth="1"/>
    <col min="7688" max="7688" width="1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54296875" style="1" customWidth="1"/>
    <col min="7938" max="7938" width="17.1796875" style="1" customWidth="1"/>
    <col min="7939" max="7939" width="12.26953125" style="1" customWidth="1"/>
    <col min="7940" max="7940" width="11.26953125" style="1" customWidth="1"/>
    <col min="7941" max="7941" width="11" style="1" customWidth="1"/>
    <col min="7942" max="7942" width="14.7265625" style="1" customWidth="1"/>
    <col min="7943" max="7943" width="15.453125" style="1" customWidth="1"/>
    <col min="7944" max="7944" width="1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54296875" style="1" customWidth="1"/>
    <col min="8194" max="8194" width="17.1796875" style="1" customWidth="1"/>
    <col min="8195" max="8195" width="12.26953125" style="1" customWidth="1"/>
    <col min="8196" max="8196" width="11.26953125" style="1" customWidth="1"/>
    <col min="8197" max="8197" width="11" style="1" customWidth="1"/>
    <col min="8198" max="8198" width="14.7265625" style="1" customWidth="1"/>
    <col min="8199" max="8199" width="15.453125" style="1" customWidth="1"/>
    <col min="8200" max="8200" width="1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54296875" style="1" customWidth="1"/>
    <col min="8450" max="8450" width="17.1796875" style="1" customWidth="1"/>
    <col min="8451" max="8451" width="12.26953125" style="1" customWidth="1"/>
    <col min="8452" max="8452" width="11.26953125" style="1" customWidth="1"/>
    <col min="8453" max="8453" width="11" style="1" customWidth="1"/>
    <col min="8454" max="8454" width="14.7265625" style="1" customWidth="1"/>
    <col min="8455" max="8455" width="15.453125" style="1" customWidth="1"/>
    <col min="8456" max="8456" width="1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54296875" style="1" customWidth="1"/>
    <col min="8706" max="8706" width="17.1796875" style="1" customWidth="1"/>
    <col min="8707" max="8707" width="12.26953125" style="1" customWidth="1"/>
    <col min="8708" max="8708" width="11.26953125" style="1" customWidth="1"/>
    <col min="8709" max="8709" width="11" style="1" customWidth="1"/>
    <col min="8710" max="8710" width="14.7265625" style="1" customWidth="1"/>
    <col min="8711" max="8711" width="15.453125" style="1" customWidth="1"/>
    <col min="8712" max="8712" width="1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54296875" style="1" customWidth="1"/>
    <col min="8962" max="8962" width="17.1796875" style="1" customWidth="1"/>
    <col min="8963" max="8963" width="12.26953125" style="1" customWidth="1"/>
    <col min="8964" max="8964" width="11.26953125" style="1" customWidth="1"/>
    <col min="8965" max="8965" width="11" style="1" customWidth="1"/>
    <col min="8966" max="8966" width="14.7265625" style="1" customWidth="1"/>
    <col min="8967" max="8967" width="15.453125" style="1" customWidth="1"/>
    <col min="8968" max="8968" width="1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54296875" style="1" customWidth="1"/>
    <col min="9218" max="9218" width="17.1796875" style="1" customWidth="1"/>
    <col min="9219" max="9219" width="12.26953125" style="1" customWidth="1"/>
    <col min="9220" max="9220" width="11.26953125" style="1" customWidth="1"/>
    <col min="9221" max="9221" width="11" style="1" customWidth="1"/>
    <col min="9222" max="9222" width="14.7265625" style="1" customWidth="1"/>
    <col min="9223" max="9223" width="15.453125" style="1" customWidth="1"/>
    <col min="9224" max="9224" width="1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54296875" style="1" customWidth="1"/>
    <col min="9474" max="9474" width="17.1796875" style="1" customWidth="1"/>
    <col min="9475" max="9475" width="12.26953125" style="1" customWidth="1"/>
    <col min="9476" max="9476" width="11.26953125" style="1" customWidth="1"/>
    <col min="9477" max="9477" width="11" style="1" customWidth="1"/>
    <col min="9478" max="9478" width="14.7265625" style="1" customWidth="1"/>
    <col min="9479" max="9479" width="15.453125" style="1" customWidth="1"/>
    <col min="9480" max="9480" width="1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54296875" style="1" customWidth="1"/>
    <col min="9730" max="9730" width="17.1796875" style="1" customWidth="1"/>
    <col min="9731" max="9731" width="12.26953125" style="1" customWidth="1"/>
    <col min="9732" max="9732" width="11.26953125" style="1" customWidth="1"/>
    <col min="9733" max="9733" width="11" style="1" customWidth="1"/>
    <col min="9734" max="9734" width="14.7265625" style="1" customWidth="1"/>
    <col min="9735" max="9735" width="15.453125" style="1" customWidth="1"/>
    <col min="9736" max="9736" width="1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54296875" style="1" customWidth="1"/>
    <col min="9986" max="9986" width="17.1796875" style="1" customWidth="1"/>
    <col min="9987" max="9987" width="12.26953125" style="1" customWidth="1"/>
    <col min="9988" max="9988" width="11.26953125" style="1" customWidth="1"/>
    <col min="9989" max="9989" width="11" style="1" customWidth="1"/>
    <col min="9990" max="9990" width="14.7265625" style="1" customWidth="1"/>
    <col min="9991" max="9991" width="15.453125" style="1" customWidth="1"/>
    <col min="9992" max="9992" width="1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54296875" style="1" customWidth="1"/>
    <col min="10242" max="10242" width="17.1796875" style="1" customWidth="1"/>
    <col min="10243" max="10243" width="12.26953125" style="1" customWidth="1"/>
    <col min="10244" max="10244" width="11.26953125" style="1" customWidth="1"/>
    <col min="10245" max="10245" width="11" style="1" customWidth="1"/>
    <col min="10246" max="10246" width="14.7265625" style="1" customWidth="1"/>
    <col min="10247" max="10247" width="15.453125" style="1" customWidth="1"/>
    <col min="10248" max="10248" width="1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54296875" style="1" customWidth="1"/>
    <col min="10498" max="10498" width="17.1796875" style="1" customWidth="1"/>
    <col min="10499" max="10499" width="12.26953125" style="1" customWidth="1"/>
    <col min="10500" max="10500" width="11.26953125" style="1" customWidth="1"/>
    <col min="10501" max="10501" width="11" style="1" customWidth="1"/>
    <col min="10502" max="10502" width="14.7265625" style="1" customWidth="1"/>
    <col min="10503" max="10503" width="15.453125" style="1" customWidth="1"/>
    <col min="10504" max="10504" width="1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54296875" style="1" customWidth="1"/>
    <col min="10754" max="10754" width="17.1796875" style="1" customWidth="1"/>
    <col min="10755" max="10755" width="12.26953125" style="1" customWidth="1"/>
    <col min="10756" max="10756" width="11.26953125" style="1" customWidth="1"/>
    <col min="10757" max="10757" width="11" style="1" customWidth="1"/>
    <col min="10758" max="10758" width="14.7265625" style="1" customWidth="1"/>
    <col min="10759" max="10759" width="15.453125" style="1" customWidth="1"/>
    <col min="10760" max="10760" width="1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54296875" style="1" customWidth="1"/>
    <col min="11010" max="11010" width="17.1796875" style="1" customWidth="1"/>
    <col min="11011" max="11011" width="12.26953125" style="1" customWidth="1"/>
    <col min="11012" max="11012" width="11.26953125" style="1" customWidth="1"/>
    <col min="11013" max="11013" width="11" style="1" customWidth="1"/>
    <col min="11014" max="11014" width="14.7265625" style="1" customWidth="1"/>
    <col min="11015" max="11015" width="15.453125" style="1" customWidth="1"/>
    <col min="11016" max="11016" width="1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54296875" style="1" customWidth="1"/>
    <col min="11266" max="11266" width="17.1796875" style="1" customWidth="1"/>
    <col min="11267" max="11267" width="12.26953125" style="1" customWidth="1"/>
    <col min="11268" max="11268" width="11.26953125" style="1" customWidth="1"/>
    <col min="11269" max="11269" width="11" style="1" customWidth="1"/>
    <col min="11270" max="11270" width="14.7265625" style="1" customWidth="1"/>
    <col min="11271" max="11271" width="15.453125" style="1" customWidth="1"/>
    <col min="11272" max="11272" width="1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54296875" style="1" customWidth="1"/>
    <col min="11522" max="11522" width="17.1796875" style="1" customWidth="1"/>
    <col min="11523" max="11523" width="12.26953125" style="1" customWidth="1"/>
    <col min="11524" max="11524" width="11.26953125" style="1" customWidth="1"/>
    <col min="11525" max="11525" width="11" style="1" customWidth="1"/>
    <col min="11526" max="11526" width="14.7265625" style="1" customWidth="1"/>
    <col min="11527" max="11527" width="15.453125" style="1" customWidth="1"/>
    <col min="11528" max="11528" width="1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54296875" style="1" customWidth="1"/>
    <col min="11778" max="11778" width="17.1796875" style="1" customWidth="1"/>
    <col min="11779" max="11779" width="12.26953125" style="1" customWidth="1"/>
    <col min="11780" max="11780" width="11.26953125" style="1" customWidth="1"/>
    <col min="11781" max="11781" width="11" style="1" customWidth="1"/>
    <col min="11782" max="11782" width="14.7265625" style="1" customWidth="1"/>
    <col min="11783" max="11783" width="15.453125" style="1" customWidth="1"/>
    <col min="11784" max="11784" width="1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54296875" style="1" customWidth="1"/>
    <col min="12034" max="12034" width="17.1796875" style="1" customWidth="1"/>
    <col min="12035" max="12035" width="12.26953125" style="1" customWidth="1"/>
    <col min="12036" max="12036" width="11.26953125" style="1" customWidth="1"/>
    <col min="12037" max="12037" width="11" style="1" customWidth="1"/>
    <col min="12038" max="12038" width="14.7265625" style="1" customWidth="1"/>
    <col min="12039" max="12039" width="15.453125" style="1" customWidth="1"/>
    <col min="12040" max="12040" width="1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54296875" style="1" customWidth="1"/>
    <col min="12290" max="12290" width="17.1796875" style="1" customWidth="1"/>
    <col min="12291" max="12291" width="12.26953125" style="1" customWidth="1"/>
    <col min="12292" max="12292" width="11.26953125" style="1" customWidth="1"/>
    <col min="12293" max="12293" width="11" style="1" customWidth="1"/>
    <col min="12294" max="12294" width="14.7265625" style="1" customWidth="1"/>
    <col min="12295" max="12295" width="15.453125" style="1" customWidth="1"/>
    <col min="12296" max="12296" width="1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54296875" style="1" customWidth="1"/>
    <col min="12546" max="12546" width="17.1796875" style="1" customWidth="1"/>
    <col min="12547" max="12547" width="12.26953125" style="1" customWidth="1"/>
    <col min="12548" max="12548" width="11.26953125" style="1" customWidth="1"/>
    <col min="12549" max="12549" width="11" style="1" customWidth="1"/>
    <col min="12550" max="12550" width="14.7265625" style="1" customWidth="1"/>
    <col min="12551" max="12551" width="15.453125" style="1" customWidth="1"/>
    <col min="12552" max="12552" width="1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54296875" style="1" customWidth="1"/>
    <col min="12802" max="12802" width="17.1796875" style="1" customWidth="1"/>
    <col min="12803" max="12803" width="12.26953125" style="1" customWidth="1"/>
    <col min="12804" max="12804" width="11.26953125" style="1" customWidth="1"/>
    <col min="12805" max="12805" width="11" style="1" customWidth="1"/>
    <col min="12806" max="12806" width="14.7265625" style="1" customWidth="1"/>
    <col min="12807" max="12807" width="15.453125" style="1" customWidth="1"/>
    <col min="12808" max="12808" width="1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54296875" style="1" customWidth="1"/>
    <col min="13058" max="13058" width="17.1796875" style="1" customWidth="1"/>
    <col min="13059" max="13059" width="12.26953125" style="1" customWidth="1"/>
    <col min="13060" max="13060" width="11.26953125" style="1" customWidth="1"/>
    <col min="13061" max="13061" width="11" style="1" customWidth="1"/>
    <col min="13062" max="13062" width="14.7265625" style="1" customWidth="1"/>
    <col min="13063" max="13063" width="15.453125" style="1" customWidth="1"/>
    <col min="13064" max="13064" width="1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54296875" style="1" customWidth="1"/>
    <col min="13314" max="13314" width="17.1796875" style="1" customWidth="1"/>
    <col min="13315" max="13315" width="12.26953125" style="1" customWidth="1"/>
    <col min="13316" max="13316" width="11.26953125" style="1" customWidth="1"/>
    <col min="13317" max="13317" width="11" style="1" customWidth="1"/>
    <col min="13318" max="13318" width="14.7265625" style="1" customWidth="1"/>
    <col min="13319" max="13319" width="15.453125" style="1" customWidth="1"/>
    <col min="13320" max="13320" width="1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54296875" style="1" customWidth="1"/>
    <col min="13570" max="13570" width="17.1796875" style="1" customWidth="1"/>
    <col min="13571" max="13571" width="12.26953125" style="1" customWidth="1"/>
    <col min="13572" max="13572" width="11.26953125" style="1" customWidth="1"/>
    <col min="13573" max="13573" width="11" style="1" customWidth="1"/>
    <col min="13574" max="13574" width="14.7265625" style="1" customWidth="1"/>
    <col min="13575" max="13575" width="15.453125" style="1" customWidth="1"/>
    <col min="13576" max="13576" width="1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54296875" style="1" customWidth="1"/>
    <col min="13826" max="13826" width="17.1796875" style="1" customWidth="1"/>
    <col min="13827" max="13827" width="12.26953125" style="1" customWidth="1"/>
    <col min="13828" max="13828" width="11.26953125" style="1" customWidth="1"/>
    <col min="13829" max="13829" width="11" style="1" customWidth="1"/>
    <col min="13830" max="13830" width="14.7265625" style="1" customWidth="1"/>
    <col min="13831" max="13831" width="15.453125" style="1" customWidth="1"/>
    <col min="13832" max="13832" width="1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54296875" style="1" customWidth="1"/>
    <col min="14082" max="14082" width="17.1796875" style="1" customWidth="1"/>
    <col min="14083" max="14083" width="12.26953125" style="1" customWidth="1"/>
    <col min="14084" max="14084" width="11.26953125" style="1" customWidth="1"/>
    <col min="14085" max="14085" width="11" style="1" customWidth="1"/>
    <col min="14086" max="14086" width="14.7265625" style="1" customWidth="1"/>
    <col min="14087" max="14087" width="15.453125" style="1" customWidth="1"/>
    <col min="14088" max="14088" width="1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54296875" style="1" customWidth="1"/>
    <col min="14338" max="14338" width="17.1796875" style="1" customWidth="1"/>
    <col min="14339" max="14339" width="12.26953125" style="1" customWidth="1"/>
    <col min="14340" max="14340" width="11.26953125" style="1" customWidth="1"/>
    <col min="14341" max="14341" width="11" style="1" customWidth="1"/>
    <col min="14342" max="14342" width="14.7265625" style="1" customWidth="1"/>
    <col min="14343" max="14343" width="15.453125" style="1" customWidth="1"/>
    <col min="14344" max="14344" width="1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54296875" style="1" customWidth="1"/>
    <col min="14594" max="14594" width="17.1796875" style="1" customWidth="1"/>
    <col min="14595" max="14595" width="12.26953125" style="1" customWidth="1"/>
    <col min="14596" max="14596" width="11.26953125" style="1" customWidth="1"/>
    <col min="14597" max="14597" width="11" style="1" customWidth="1"/>
    <col min="14598" max="14598" width="14.7265625" style="1" customWidth="1"/>
    <col min="14599" max="14599" width="15.453125" style="1" customWidth="1"/>
    <col min="14600" max="14600" width="1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54296875" style="1" customWidth="1"/>
    <col min="14850" max="14850" width="17.1796875" style="1" customWidth="1"/>
    <col min="14851" max="14851" width="12.26953125" style="1" customWidth="1"/>
    <col min="14852" max="14852" width="11.26953125" style="1" customWidth="1"/>
    <col min="14853" max="14853" width="11" style="1" customWidth="1"/>
    <col min="14854" max="14854" width="14.7265625" style="1" customWidth="1"/>
    <col min="14855" max="14855" width="15.453125" style="1" customWidth="1"/>
    <col min="14856" max="14856" width="1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54296875" style="1" customWidth="1"/>
    <col min="15106" max="15106" width="17.1796875" style="1" customWidth="1"/>
    <col min="15107" max="15107" width="12.26953125" style="1" customWidth="1"/>
    <col min="15108" max="15108" width="11.26953125" style="1" customWidth="1"/>
    <col min="15109" max="15109" width="11" style="1" customWidth="1"/>
    <col min="15110" max="15110" width="14.7265625" style="1" customWidth="1"/>
    <col min="15111" max="15111" width="15.453125" style="1" customWidth="1"/>
    <col min="15112" max="15112" width="1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54296875" style="1" customWidth="1"/>
    <col min="15362" max="15362" width="17.1796875" style="1" customWidth="1"/>
    <col min="15363" max="15363" width="12.26953125" style="1" customWidth="1"/>
    <col min="15364" max="15364" width="11.26953125" style="1" customWidth="1"/>
    <col min="15365" max="15365" width="11" style="1" customWidth="1"/>
    <col min="15366" max="15366" width="14.7265625" style="1" customWidth="1"/>
    <col min="15367" max="15367" width="15.453125" style="1" customWidth="1"/>
    <col min="15368" max="15368" width="1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54296875" style="1" customWidth="1"/>
    <col min="15618" max="15618" width="17.1796875" style="1" customWidth="1"/>
    <col min="15619" max="15619" width="12.26953125" style="1" customWidth="1"/>
    <col min="15620" max="15620" width="11.26953125" style="1" customWidth="1"/>
    <col min="15621" max="15621" width="11" style="1" customWidth="1"/>
    <col min="15622" max="15622" width="14.7265625" style="1" customWidth="1"/>
    <col min="15623" max="15623" width="15.453125" style="1" customWidth="1"/>
    <col min="15624" max="15624" width="1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54296875" style="1" customWidth="1"/>
    <col min="15874" max="15874" width="17.1796875" style="1" customWidth="1"/>
    <col min="15875" max="15875" width="12.26953125" style="1" customWidth="1"/>
    <col min="15876" max="15876" width="11.26953125" style="1" customWidth="1"/>
    <col min="15877" max="15877" width="11" style="1" customWidth="1"/>
    <col min="15878" max="15878" width="14.7265625" style="1" customWidth="1"/>
    <col min="15879" max="15879" width="15.453125" style="1" customWidth="1"/>
    <col min="15880" max="15880" width="1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54296875" style="1" customWidth="1"/>
    <col min="16130" max="16130" width="17.1796875" style="1" customWidth="1"/>
    <col min="16131" max="16131" width="12.26953125" style="1" customWidth="1"/>
    <col min="16132" max="16132" width="11.26953125" style="1" customWidth="1"/>
    <col min="16133" max="16133" width="11" style="1" customWidth="1"/>
    <col min="16134" max="16134" width="14.7265625" style="1" customWidth="1"/>
    <col min="16135" max="16135" width="15.453125" style="1" customWidth="1"/>
    <col min="16136" max="16136" width="1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3" x14ac:dyDescent="0.3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3" ht="15" customHeight="1" x14ac:dyDescent="0.3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3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3" x14ac:dyDescent="0.3">
      <c r="A5" s="79" t="s">
        <v>47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3" x14ac:dyDescent="0.3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0" t="s">
        <v>48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3" ht="14.5" x14ac:dyDescent="0.35">
      <c r="A8" s="5" t="s">
        <v>6</v>
      </c>
      <c r="B8" s="6"/>
      <c r="C8" s="5" t="s">
        <v>67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s="12" customFormat="1" ht="27.75" customHeight="1" x14ac:dyDescent="0.35">
      <c r="A9" s="81" t="s">
        <v>10</v>
      </c>
      <c r="B9" s="81"/>
      <c r="C9" s="82" t="s">
        <v>68</v>
      </c>
      <c r="D9" s="83"/>
      <c r="E9" s="10" t="s">
        <v>12</v>
      </c>
      <c r="F9" s="11"/>
      <c r="G9" s="84" t="s">
        <v>69</v>
      </c>
      <c r="H9" s="85"/>
      <c r="I9" s="85"/>
      <c r="J9" s="86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5" t="s">
        <v>23</v>
      </c>
      <c r="K10" s="15" t="s">
        <v>24</v>
      </c>
    </row>
    <row r="11" spans="1:13" x14ac:dyDescent="0.3">
      <c r="A11" s="16" t="s">
        <v>25</v>
      </c>
      <c r="B11" s="16" t="s">
        <v>26</v>
      </c>
      <c r="C11" s="16" t="s">
        <v>27</v>
      </c>
      <c r="D11" s="16" t="s">
        <v>28</v>
      </c>
      <c r="E11" s="16" t="s">
        <v>29</v>
      </c>
      <c r="F11" s="16" t="s">
        <v>30</v>
      </c>
      <c r="G11" s="16" t="s">
        <v>31</v>
      </c>
      <c r="H11" s="16" t="s">
        <v>32</v>
      </c>
      <c r="I11" s="16" t="s">
        <v>33</v>
      </c>
      <c r="J11" s="17" t="s">
        <v>34</v>
      </c>
      <c r="K11" s="17" t="s">
        <v>35</v>
      </c>
    </row>
    <row r="12" spans="1:13" ht="28" x14ac:dyDescent="0.3">
      <c r="A12" s="13">
        <v>1</v>
      </c>
      <c r="B12" s="18" t="s">
        <v>36</v>
      </c>
      <c r="C12" s="19">
        <v>262400000</v>
      </c>
      <c r="D12" s="20">
        <v>6480592.9299999997</v>
      </c>
      <c r="E12" s="21">
        <v>2.887</v>
      </c>
      <c r="F12" s="13">
        <f>(C12*0.5)/12</f>
        <v>10933333.333333334</v>
      </c>
      <c r="G12" s="13">
        <f>D12*E12</f>
        <v>18709471.788909998</v>
      </c>
      <c r="H12" s="13">
        <f>G12*(1/100)</f>
        <v>187094.71788909999</v>
      </c>
      <c r="I12" s="13">
        <f>G12-H12</f>
        <v>18522377.071020897</v>
      </c>
      <c r="J12" s="13">
        <f>F12+I12</f>
        <v>29455710.40435423</v>
      </c>
      <c r="K12" s="13">
        <f>F12+G12</f>
        <v>29642805.12224333</v>
      </c>
    </row>
    <row r="13" spans="1:13" ht="15" customHeight="1" x14ac:dyDescent="0.3">
      <c r="A13" s="16"/>
      <c r="B13" s="22"/>
      <c r="C13" s="17"/>
      <c r="D13" s="23"/>
      <c r="E13" s="24"/>
      <c r="F13" s="22"/>
      <c r="G13" s="22"/>
      <c r="H13" s="22"/>
      <c r="I13" s="22"/>
      <c r="J13" s="23"/>
      <c r="K13" s="23"/>
    </row>
    <row r="14" spans="1:13" x14ac:dyDescent="0.3">
      <c r="A14" s="25"/>
      <c r="B14" s="26"/>
      <c r="C14" s="26"/>
      <c r="D14" s="27"/>
      <c r="E14" s="26"/>
      <c r="F14" s="28"/>
      <c r="G14" s="29"/>
      <c r="H14" s="29"/>
      <c r="I14" s="30"/>
      <c r="J14" s="31"/>
      <c r="K14" s="27"/>
      <c r="L14" s="32"/>
      <c r="M14" s="33"/>
    </row>
    <row r="15" spans="1:13" ht="18" customHeight="1" x14ac:dyDescent="0.3">
      <c r="A15" s="25"/>
      <c r="B15" s="26"/>
      <c r="C15" s="87" t="s">
        <v>37</v>
      </c>
      <c r="D15" s="87"/>
      <c r="E15" s="87"/>
      <c r="F15" s="35">
        <f>ROUND(J12,0)</f>
        <v>29455710</v>
      </c>
      <c r="G15" s="36"/>
      <c r="H15" s="4"/>
      <c r="I15" s="37"/>
      <c r="J15" s="27"/>
      <c r="K15" s="27"/>
    </row>
    <row r="16" spans="1:13" x14ac:dyDescent="0.3">
      <c r="A16" s="25"/>
      <c r="B16" s="26"/>
      <c r="C16" s="34"/>
      <c r="D16" s="34"/>
      <c r="E16" s="34"/>
      <c r="F16" s="38" t="s">
        <v>70</v>
      </c>
      <c r="G16" s="38"/>
      <c r="H16" s="4"/>
      <c r="I16" s="37"/>
      <c r="J16" s="27"/>
      <c r="K16" s="27"/>
    </row>
    <row r="17" spans="1:11" ht="7.5" customHeight="1" x14ac:dyDescent="0.3">
      <c r="A17" s="25"/>
      <c r="B17" s="26"/>
      <c r="C17" s="39"/>
      <c r="D17" s="3"/>
      <c r="E17" s="40"/>
      <c r="F17" s="38"/>
      <c r="G17" s="38"/>
      <c r="H17" s="4"/>
      <c r="I17" s="37"/>
      <c r="J17" s="27"/>
      <c r="K17" s="27"/>
    </row>
    <row r="18" spans="1:11" ht="16.5" customHeight="1" x14ac:dyDescent="0.3">
      <c r="A18" s="25"/>
      <c r="B18" s="26"/>
      <c r="C18" s="87" t="s">
        <v>40</v>
      </c>
      <c r="D18" s="87"/>
      <c r="E18" s="87"/>
      <c r="F18" s="35">
        <f>ROUND(K12,0)</f>
        <v>29642805</v>
      </c>
      <c r="G18" s="36"/>
      <c r="H18" s="4"/>
      <c r="I18" s="37"/>
      <c r="J18" s="27"/>
      <c r="K18" s="27"/>
    </row>
    <row r="19" spans="1:11" x14ac:dyDescent="0.3">
      <c r="A19" s="25"/>
      <c r="B19" s="26"/>
      <c r="C19" s="26"/>
      <c r="D19" s="27"/>
      <c r="E19" s="26"/>
      <c r="F19" s="38" t="s">
        <v>71</v>
      </c>
      <c r="G19" s="38"/>
      <c r="H19" s="4"/>
      <c r="I19" s="37"/>
      <c r="J19" s="27"/>
      <c r="K19" s="27"/>
    </row>
    <row r="20" spans="1:11" x14ac:dyDescent="0.3">
      <c r="A20" s="25"/>
      <c r="B20" s="26"/>
      <c r="C20" s="26"/>
      <c r="D20" s="27"/>
      <c r="E20" s="26"/>
      <c r="F20" s="28"/>
      <c r="G20" s="29"/>
      <c r="H20" s="29"/>
      <c r="I20" s="30"/>
      <c r="J20" s="31"/>
      <c r="K20" s="27"/>
    </row>
    <row r="21" spans="1:11" ht="12.7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41"/>
      <c r="K21" s="4"/>
    </row>
    <row r="22" spans="1:11" x14ac:dyDescent="0.3">
      <c r="A22" s="30"/>
      <c r="B22" s="37"/>
      <c r="C22" s="37"/>
      <c r="D22" s="37"/>
      <c r="E22" s="37"/>
      <c r="F22" s="37"/>
      <c r="G22" s="3" t="s">
        <v>42</v>
      </c>
      <c r="H22" s="4"/>
      <c r="I22" s="4"/>
      <c r="J22" s="3"/>
      <c r="K22" s="4"/>
    </row>
    <row r="23" spans="1:1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4.75" customHeight="1" x14ac:dyDescent="0.3">
      <c r="A24" s="3"/>
      <c r="B24" s="3"/>
      <c r="C24" s="3"/>
      <c r="D24" s="3"/>
      <c r="E24" s="3"/>
      <c r="F24" s="3"/>
      <c r="G24" s="3" t="s">
        <v>43</v>
      </c>
      <c r="H24" s="3"/>
      <c r="I24" s="3"/>
      <c r="J24" s="3"/>
      <c r="K24" s="4"/>
    </row>
    <row r="25" spans="1:11" ht="13.5" customHeight="1" x14ac:dyDescent="0.3">
      <c r="A25" s="3"/>
      <c r="B25" s="3"/>
      <c r="C25" s="3"/>
      <c r="D25" s="3"/>
      <c r="E25" s="3"/>
      <c r="F25" s="3"/>
      <c r="G25" s="42"/>
      <c r="H25" s="76" t="s">
        <v>44</v>
      </c>
      <c r="I25" s="76"/>
      <c r="J25" s="76"/>
      <c r="K25" s="4"/>
    </row>
    <row r="26" spans="1:11" x14ac:dyDescent="0.3">
      <c r="A26" s="3"/>
      <c r="B26" s="3"/>
      <c r="C26" s="3"/>
      <c r="D26" s="3"/>
      <c r="E26" s="3"/>
      <c r="F26" s="3"/>
      <c r="G26" s="43"/>
      <c r="H26" s="43" t="s">
        <v>45</v>
      </c>
      <c r="I26" s="44"/>
      <c r="J26" s="43"/>
      <c r="K26" s="4"/>
    </row>
    <row r="27" spans="1:11" s="46" customFormat="1" ht="14.5" x14ac:dyDescent="0.35">
      <c r="A27" s="45" t="s">
        <v>46</v>
      </c>
      <c r="B27" s="45"/>
      <c r="C27" s="45"/>
      <c r="D27" s="45"/>
      <c r="E27" s="45"/>
      <c r="F27" s="45"/>
      <c r="G27" s="45"/>
      <c r="H27" s="45"/>
      <c r="I27" s="45"/>
      <c r="J27" s="45"/>
      <c r="K27"/>
    </row>
    <row r="28" spans="1:11" s="46" customFormat="1" ht="14.5" x14ac:dyDescent="0.3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/>
    </row>
    <row r="29" spans="1:11" x14ac:dyDescent="0.3">
      <c r="A29" s="45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L12" sqref="L12:O15"/>
    </sheetView>
  </sheetViews>
  <sheetFormatPr defaultRowHeight="14" x14ac:dyDescent="0.3"/>
  <cols>
    <col min="1" max="1" width="5.54296875" style="1" customWidth="1"/>
    <col min="2" max="2" width="17.1796875" style="1" customWidth="1"/>
    <col min="3" max="3" width="12.26953125" style="1" customWidth="1"/>
    <col min="4" max="4" width="11.26953125" style="1" customWidth="1"/>
    <col min="5" max="5" width="11" style="1" customWidth="1"/>
    <col min="6" max="6" width="14.7265625" style="1" customWidth="1"/>
    <col min="7" max="7" width="15.453125" style="1" customWidth="1"/>
    <col min="8" max="8" width="1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54296875" style="1" customWidth="1"/>
    <col min="258" max="258" width="17.1796875" style="1" customWidth="1"/>
    <col min="259" max="259" width="12.26953125" style="1" customWidth="1"/>
    <col min="260" max="260" width="11.26953125" style="1" customWidth="1"/>
    <col min="261" max="261" width="11" style="1" customWidth="1"/>
    <col min="262" max="262" width="14.7265625" style="1" customWidth="1"/>
    <col min="263" max="263" width="15.453125" style="1" customWidth="1"/>
    <col min="264" max="264" width="1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54296875" style="1" customWidth="1"/>
    <col min="514" max="514" width="17.1796875" style="1" customWidth="1"/>
    <col min="515" max="515" width="12.26953125" style="1" customWidth="1"/>
    <col min="516" max="516" width="11.26953125" style="1" customWidth="1"/>
    <col min="517" max="517" width="11" style="1" customWidth="1"/>
    <col min="518" max="518" width="14.7265625" style="1" customWidth="1"/>
    <col min="519" max="519" width="15.453125" style="1" customWidth="1"/>
    <col min="520" max="520" width="1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54296875" style="1" customWidth="1"/>
    <col min="770" max="770" width="17.1796875" style="1" customWidth="1"/>
    <col min="771" max="771" width="12.26953125" style="1" customWidth="1"/>
    <col min="772" max="772" width="11.26953125" style="1" customWidth="1"/>
    <col min="773" max="773" width="11" style="1" customWidth="1"/>
    <col min="774" max="774" width="14.7265625" style="1" customWidth="1"/>
    <col min="775" max="775" width="15.453125" style="1" customWidth="1"/>
    <col min="776" max="776" width="1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54296875" style="1" customWidth="1"/>
    <col min="1026" max="1026" width="17.1796875" style="1" customWidth="1"/>
    <col min="1027" max="1027" width="12.26953125" style="1" customWidth="1"/>
    <col min="1028" max="1028" width="11.26953125" style="1" customWidth="1"/>
    <col min="1029" max="1029" width="11" style="1" customWidth="1"/>
    <col min="1030" max="1030" width="14.7265625" style="1" customWidth="1"/>
    <col min="1031" max="1031" width="15.453125" style="1" customWidth="1"/>
    <col min="1032" max="1032" width="1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54296875" style="1" customWidth="1"/>
    <col min="1282" max="1282" width="17.1796875" style="1" customWidth="1"/>
    <col min="1283" max="1283" width="12.26953125" style="1" customWidth="1"/>
    <col min="1284" max="1284" width="11.26953125" style="1" customWidth="1"/>
    <col min="1285" max="1285" width="11" style="1" customWidth="1"/>
    <col min="1286" max="1286" width="14.7265625" style="1" customWidth="1"/>
    <col min="1287" max="1287" width="15.453125" style="1" customWidth="1"/>
    <col min="1288" max="1288" width="1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54296875" style="1" customWidth="1"/>
    <col min="1538" max="1538" width="17.1796875" style="1" customWidth="1"/>
    <col min="1539" max="1539" width="12.26953125" style="1" customWidth="1"/>
    <col min="1540" max="1540" width="11.26953125" style="1" customWidth="1"/>
    <col min="1541" max="1541" width="11" style="1" customWidth="1"/>
    <col min="1542" max="1542" width="14.7265625" style="1" customWidth="1"/>
    <col min="1543" max="1543" width="15.453125" style="1" customWidth="1"/>
    <col min="1544" max="1544" width="1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54296875" style="1" customWidth="1"/>
    <col min="1794" max="1794" width="17.1796875" style="1" customWidth="1"/>
    <col min="1795" max="1795" width="12.26953125" style="1" customWidth="1"/>
    <col min="1796" max="1796" width="11.26953125" style="1" customWidth="1"/>
    <col min="1797" max="1797" width="11" style="1" customWidth="1"/>
    <col min="1798" max="1798" width="14.7265625" style="1" customWidth="1"/>
    <col min="1799" max="1799" width="15.453125" style="1" customWidth="1"/>
    <col min="1800" max="1800" width="1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54296875" style="1" customWidth="1"/>
    <col min="2050" max="2050" width="17.1796875" style="1" customWidth="1"/>
    <col min="2051" max="2051" width="12.26953125" style="1" customWidth="1"/>
    <col min="2052" max="2052" width="11.26953125" style="1" customWidth="1"/>
    <col min="2053" max="2053" width="11" style="1" customWidth="1"/>
    <col min="2054" max="2054" width="14.7265625" style="1" customWidth="1"/>
    <col min="2055" max="2055" width="15.453125" style="1" customWidth="1"/>
    <col min="2056" max="2056" width="1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54296875" style="1" customWidth="1"/>
    <col min="2306" max="2306" width="17.1796875" style="1" customWidth="1"/>
    <col min="2307" max="2307" width="12.26953125" style="1" customWidth="1"/>
    <col min="2308" max="2308" width="11.26953125" style="1" customWidth="1"/>
    <col min="2309" max="2309" width="11" style="1" customWidth="1"/>
    <col min="2310" max="2310" width="14.7265625" style="1" customWidth="1"/>
    <col min="2311" max="2311" width="15.453125" style="1" customWidth="1"/>
    <col min="2312" max="2312" width="1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54296875" style="1" customWidth="1"/>
    <col min="2562" max="2562" width="17.1796875" style="1" customWidth="1"/>
    <col min="2563" max="2563" width="12.26953125" style="1" customWidth="1"/>
    <col min="2564" max="2564" width="11.26953125" style="1" customWidth="1"/>
    <col min="2565" max="2565" width="11" style="1" customWidth="1"/>
    <col min="2566" max="2566" width="14.7265625" style="1" customWidth="1"/>
    <col min="2567" max="2567" width="15.453125" style="1" customWidth="1"/>
    <col min="2568" max="2568" width="1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54296875" style="1" customWidth="1"/>
    <col min="2818" max="2818" width="17.1796875" style="1" customWidth="1"/>
    <col min="2819" max="2819" width="12.26953125" style="1" customWidth="1"/>
    <col min="2820" max="2820" width="11.26953125" style="1" customWidth="1"/>
    <col min="2821" max="2821" width="11" style="1" customWidth="1"/>
    <col min="2822" max="2822" width="14.7265625" style="1" customWidth="1"/>
    <col min="2823" max="2823" width="15.453125" style="1" customWidth="1"/>
    <col min="2824" max="2824" width="1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54296875" style="1" customWidth="1"/>
    <col min="3074" max="3074" width="17.1796875" style="1" customWidth="1"/>
    <col min="3075" max="3075" width="12.26953125" style="1" customWidth="1"/>
    <col min="3076" max="3076" width="11.26953125" style="1" customWidth="1"/>
    <col min="3077" max="3077" width="11" style="1" customWidth="1"/>
    <col min="3078" max="3078" width="14.7265625" style="1" customWidth="1"/>
    <col min="3079" max="3079" width="15.453125" style="1" customWidth="1"/>
    <col min="3080" max="3080" width="1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54296875" style="1" customWidth="1"/>
    <col min="3330" max="3330" width="17.1796875" style="1" customWidth="1"/>
    <col min="3331" max="3331" width="12.26953125" style="1" customWidth="1"/>
    <col min="3332" max="3332" width="11.26953125" style="1" customWidth="1"/>
    <col min="3333" max="3333" width="11" style="1" customWidth="1"/>
    <col min="3334" max="3334" width="14.7265625" style="1" customWidth="1"/>
    <col min="3335" max="3335" width="15.453125" style="1" customWidth="1"/>
    <col min="3336" max="3336" width="1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54296875" style="1" customWidth="1"/>
    <col min="3586" max="3586" width="17.1796875" style="1" customWidth="1"/>
    <col min="3587" max="3587" width="12.26953125" style="1" customWidth="1"/>
    <col min="3588" max="3588" width="11.26953125" style="1" customWidth="1"/>
    <col min="3589" max="3589" width="11" style="1" customWidth="1"/>
    <col min="3590" max="3590" width="14.7265625" style="1" customWidth="1"/>
    <col min="3591" max="3591" width="15.453125" style="1" customWidth="1"/>
    <col min="3592" max="3592" width="1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54296875" style="1" customWidth="1"/>
    <col min="3842" max="3842" width="17.1796875" style="1" customWidth="1"/>
    <col min="3843" max="3843" width="12.26953125" style="1" customWidth="1"/>
    <col min="3844" max="3844" width="11.26953125" style="1" customWidth="1"/>
    <col min="3845" max="3845" width="11" style="1" customWidth="1"/>
    <col min="3846" max="3846" width="14.7265625" style="1" customWidth="1"/>
    <col min="3847" max="3847" width="15.453125" style="1" customWidth="1"/>
    <col min="3848" max="3848" width="1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54296875" style="1" customWidth="1"/>
    <col min="4098" max="4098" width="17.1796875" style="1" customWidth="1"/>
    <col min="4099" max="4099" width="12.26953125" style="1" customWidth="1"/>
    <col min="4100" max="4100" width="11.26953125" style="1" customWidth="1"/>
    <col min="4101" max="4101" width="11" style="1" customWidth="1"/>
    <col min="4102" max="4102" width="14.7265625" style="1" customWidth="1"/>
    <col min="4103" max="4103" width="15.453125" style="1" customWidth="1"/>
    <col min="4104" max="4104" width="1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54296875" style="1" customWidth="1"/>
    <col min="4354" max="4354" width="17.1796875" style="1" customWidth="1"/>
    <col min="4355" max="4355" width="12.26953125" style="1" customWidth="1"/>
    <col min="4356" max="4356" width="11.26953125" style="1" customWidth="1"/>
    <col min="4357" max="4357" width="11" style="1" customWidth="1"/>
    <col min="4358" max="4358" width="14.7265625" style="1" customWidth="1"/>
    <col min="4359" max="4359" width="15.453125" style="1" customWidth="1"/>
    <col min="4360" max="4360" width="1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54296875" style="1" customWidth="1"/>
    <col min="4610" max="4610" width="17.1796875" style="1" customWidth="1"/>
    <col min="4611" max="4611" width="12.26953125" style="1" customWidth="1"/>
    <col min="4612" max="4612" width="11.26953125" style="1" customWidth="1"/>
    <col min="4613" max="4613" width="11" style="1" customWidth="1"/>
    <col min="4614" max="4614" width="14.7265625" style="1" customWidth="1"/>
    <col min="4615" max="4615" width="15.453125" style="1" customWidth="1"/>
    <col min="4616" max="4616" width="1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54296875" style="1" customWidth="1"/>
    <col min="4866" max="4866" width="17.1796875" style="1" customWidth="1"/>
    <col min="4867" max="4867" width="12.26953125" style="1" customWidth="1"/>
    <col min="4868" max="4868" width="11.26953125" style="1" customWidth="1"/>
    <col min="4869" max="4869" width="11" style="1" customWidth="1"/>
    <col min="4870" max="4870" width="14.7265625" style="1" customWidth="1"/>
    <col min="4871" max="4871" width="15.453125" style="1" customWidth="1"/>
    <col min="4872" max="4872" width="1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54296875" style="1" customWidth="1"/>
    <col min="5122" max="5122" width="17.1796875" style="1" customWidth="1"/>
    <col min="5123" max="5123" width="12.26953125" style="1" customWidth="1"/>
    <col min="5124" max="5124" width="11.26953125" style="1" customWidth="1"/>
    <col min="5125" max="5125" width="11" style="1" customWidth="1"/>
    <col min="5126" max="5126" width="14.7265625" style="1" customWidth="1"/>
    <col min="5127" max="5127" width="15.453125" style="1" customWidth="1"/>
    <col min="5128" max="5128" width="1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54296875" style="1" customWidth="1"/>
    <col min="5378" max="5378" width="17.1796875" style="1" customWidth="1"/>
    <col min="5379" max="5379" width="12.26953125" style="1" customWidth="1"/>
    <col min="5380" max="5380" width="11.26953125" style="1" customWidth="1"/>
    <col min="5381" max="5381" width="11" style="1" customWidth="1"/>
    <col min="5382" max="5382" width="14.7265625" style="1" customWidth="1"/>
    <col min="5383" max="5383" width="15.453125" style="1" customWidth="1"/>
    <col min="5384" max="5384" width="1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54296875" style="1" customWidth="1"/>
    <col min="5634" max="5634" width="17.1796875" style="1" customWidth="1"/>
    <col min="5635" max="5635" width="12.26953125" style="1" customWidth="1"/>
    <col min="5636" max="5636" width="11.26953125" style="1" customWidth="1"/>
    <col min="5637" max="5637" width="11" style="1" customWidth="1"/>
    <col min="5638" max="5638" width="14.7265625" style="1" customWidth="1"/>
    <col min="5639" max="5639" width="15.453125" style="1" customWidth="1"/>
    <col min="5640" max="5640" width="1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54296875" style="1" customWidth="1"/>
    <col min="5890" max="5890" width="17.1796875" style="1" customWidth="1"/>
    <col min="5891" max="5891" width="12.26953125" style="1" customWidth="1"/>
    <col min="5892" max="5892" width="11.26953125" style="1" customWidth="1"/>
    <col min="5893" max="5893" width="11" style="1" customWidth="1"/>
    <col min="5894" max="5894" width="14.7265625" style="1" customWidth="1"/>
    <col min="5895" max="5895" width="15.453125" style="1" customWidth="1"/>
    <col min="5896" max="5896" width="1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54296875" style="1" customWidth="1"/>
    <col min="6146" max="6146" width="17.1796875" style="1" customWidth="1"/>
    <col min="6147" max="6147" width="12.26953125" style="1" customWidth="1"/>
    <col min="6148" max="6148" width="11.26953125" style="1" customWidth="1"/>
    <col min="6149" max="6149" width="11" style="1" customWidth="1"/>
    <col min="6150" max="6150" width="14.7265625" style="1" customWidth="1"/>
    <col min="6151" max="6151" width="15.453125" style="1" customWidth="1"/>
    <col min="6152" max="6152" width="1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54296875" style="1" customWidth="1"/>
    <col min="6402" max="6402" width="17.1796875" style="1" customWidth="1"/>
    <col min="6403" max="6403" width="12.26953125" style="1" customWidth="1"/>
    <col min="6404" max="6404" width="11.26953125" style="1" customWidth="1"/>
    <col min="6405" max="6405" width="11" style="1" customWidth="1"/>
    <col min="6406" max="6406" width="14.7265625" style="1" customWidth="1"/>
    <col min="6407" max="6407" width="15.453125" style="1" customWidth="1"/>
    <col min="6408" max="6408" width="1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54296875" style="1" customWidth="1"/>
    <col min="6658" max="6658" width="17.1796875" style="1" customWidth="1"/>
    <col min="6659" max="6659" width="12.26953125" style="1" customWidth="1"/>
    <col min="6660" max="6660" width="11.26953125" style="1" customWidth="1"/>
    <col min="6661" max="6661" width="11" style="1" customWidth="1"/>
    <col min="6662" max="6662" width="14.7265625" style="1" customWidth="1"/>
    <col min="6663" max="6663" width="15.453125" style="1" customWidth="1"/>
    <col min="6664" max="6664" width="1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54296875" style="1" customWidth="1"/>
    <col min="6914" max="6914" width="17.1796875" style="1" customWidth="1"/>
    <col min="6915" max="6915" width="12.26953125" style="1" customWidth="1"/>
    <col min="6916" max="6916" width="11.26953125" style="1" customWidth="1"/>
    <col min="6917" max="6917" width="11" style="1" customWidth="1"/>
    <col min="6918" max="6918" width="14.7265625" style="1" customWidth="1"/>
    <col min="6919" max="6919" width="15.453125" style="1" customWidth="1"/>
    <col min="6920" max="6920" width="1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54296875" style="1" customWidth="1"/>
    <col min="7170" max="7170" width="17.1796875" style="1" customWidth="1"/>
    <col min="7171" max="7171" width="12.26953125" style="1" customWidth="1"/>
    <col min="7172" max="7172" width="11.26953125" style="1" customWidth="1"/>
    <col min="7173" max="7173" width="11" style="1" customWidth="1"/>
    <col min="7174" max="7174" width="14.7265625" style="1" customWidth="1"/>
    <col min="7175" max="7175" width="15.453125" style="1" customWidth="1"/>
    <col min="7176" max="7176" width="1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54296875" style="1" customWidth="1"/>
    <col min="7426" max="7426" width="17.1796875" style="1" customWidth="1"/>
    <col min="7427" max="7427" width="12.26953125" style="1" customWidth="1"/>
    <col min="7428" max="7428" width="11.26953125" style="1" customWidth="1"/>
    <col min="7429" max="7429" width="11" style="1" customWidth="1"/>
    <col min="7430" max="7430" width="14.7265625" style="1" customWidth="1"/>
    <col min="7431" max="7431" width="15.453125" style="1" customWidth="1"/>
    <col min="7432" max="7432" width="1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54296875" style="1" customWidth="1"/>
    <col min="7682" max="7682" width="17.1796875" style="1" customWidth="1"/>
    <col min="7683" max="7683" width="12.26953125" style="1" customWidth="1"/>
    <col min="7684" max="7684" width="11.26953125" style="1" customWidth="1"/>
    <col min="7685" max="7685" width="11" style="1" customWidth="1"/>
    <col min="7686" max="7686" width="14.7265625" style="1" customWidth="1"/>
    <col min="7687" max="7687" width="15.453125" style="1" customWidth="1"/>
    <col min="7688" max="7688" width="1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54296875" style="1" customWidth="1"/>
    <col min="7938" max="7938" width="17.1796875" style="1" customWidth="1"/>
    <col min="7939" max="7939" width="12.26953125" style="1" customWidth="1"/>
    <col min="7940" max="7940" width="11.26953125" style="1" customWidth="1"/>
    <col min="7941" max="7941" width="11" style="1" customWidth="1"/>
    <col min="7942" max="7942" width="14.7265625" style="1" customWidth="1"/>
    <col min="7943" max="7943" width="15.453125" style="1" customWidth="1"/>
    <col min="7944" max="7944" width="1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54296875" style="1" customWidth="1"/>
    <col min="8194" max="8194" width="17.1796875" style="1" customWidth="1"/>
    <col min="8195" max="8195" width="12.26953125" style="1" customWidth="1"/>
    <col min="8196" max="8196" width="11.26953125" style="1" customWidth="1"/>
    <col min="8197" max="8197" width="11" style="1" customWidth="1"/>
    <col min="8198" max="8198" width="14.7265625" style="1" customWidth="1"/>
    <col min="8199" max="8199" width="15.453125" style="1" customWidth="1"/>
    <col min="8200" max="8200" width="1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54296875" style="1" customWidth="1"/>
    <col min="8450" max="8450" width="17.1796875" style="1" customWidth="1"/>
    <col min="8451" max="8451" width="12.26953125" style="1" customWidth="1"/>
    <col min="8452" max="8452" width="11.26953125" style="1" customWidth="1"/>
    <col min="8453" max="8453" width="11" style="1" customWidth="1"/>
    <col min="8454" max="8454" width="14.7265625" style="1" customWidth="1"/>
    <col min="8455" max="8455" width="15.453125" style="1" customWidth="1"/>
    <col min="8456" max="8456" width="1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54296875" style="1" customWidth="1"/>
    <col min="8706" max="8706" width="17.1796875" style="1" customWidth="1"/>
    <col min="8707" max="8707" width="12.26953125" style="1" customWidth="1"/>
    <col min="8708" max="8708" width="11.26953125" style="1" customWidth="1"/>
    <col min="8709" max="8709" width="11" style="1" customWidth="1"/>
    <col min="8710" max="8710" width="14.7265625" style="1" customWidth="1"/>
    <col min="8711" max="8711" width="15.453125" style="1" customWidth="1"/>
    <col min="8712" max="8712" width="1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54296875" style="1" customWidth="1"/>
    <col min="8962" max="8962" width="17.1796875" style="1" customWidth="1"/>
    <col min="8963" max="8963" width="12.26953125" style="1" customWidth="1"/>
    <col min="8964" max="8964" width="11.26953125" style="1" customWidth="1"/>
    <col min="8965" max="8965" width="11" style="1" customWidth="1"/>
    <col min="8966" max="8966" width="14.7265625" style="1" customWidth="1"/>
    <col min="8967" max="8967" width="15.453125" style="1" customWidth="1"/>
    <col min="8968" max="8968" width="1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54296875" style="1" customWidth="1"/>
    <col min="9218" max="9218" width="17.1796875" style="1" customWidth="1"/>
    <col min="9219" max="9219" width="12.26953125" style="1" customWidth="1"/>
    <col min="9220" max="9220" width="11.26953125" style="1" customWidth="1"/>
    <col min="9221" max="9221" width="11" style="1" customWidth="1"/>
    <col min="9222" max="9222" width="14.7265625" style="1" customWidth="1"/>
    <col min="9223" max="9223" width="15.453125" style="1" customWidth="1"/>
    <col min="9224" max="9224" width="1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54296875" style="1" customWidth="1"/>
    <col min="9474" max="9474" width="17.1796875" style="1" customWidth="1"/>
    <col min="9475" max="9475" width="12.26953125" style="1" customWidth="1"/>
    <col min="9476" max="9476" width="11.26953125" style="1" customWidth="1"/>
    <col min="9477" max="9477" width="11" style="1" customWidth="1"/>
    <col min="9478" max="9478" width="14.7265625" style="1" customWidth="1"/>
    <col min="9479" max="9479" width="15.453125" style="1" customWidth="1"/>
    <col min="9480" max="9480" width="1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54296875" style="1" customWidth="1"/>
    <col min="9730" max="9730" width="17.1796875" style="1" customWidth="1"/>
    <col min="9731" max="9731" width="12.26953125" style="1" customWidth="1"/>
    <col min="9732" max="9732" width="11.26953125" style="1" customWidth="1"/>
    <col min="9733" max="9733" width="11" style="1" customWidth="1"/>
    <col min="9734" max="9734" width="14.7265625" style="1" customWidth="1"/>
    <col min="9735" max="9735" width="15.453125" style="1" customWidth="1"/>
    <col min="9736" max="9736" width="1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54296875" style="1" customWidth="1"/>
    <col min="9986" max="9986" width="17.1796875" style="1" customWidth="1"/>
    <col min="9987" max="9987" width="12.26953125" style="1" customWidth="1"/>
    <col min="9988" max="9988" width="11.26953125" style="1" customWidth="1"/>
    <col min="9989" max="9989" width="11" style="1" customWidth="1"/>
    <col min="9990" max="9990" width="14.7265625" style="1" customWidth="1"/>
    <col min="9991" max="9991" width="15.453125" style="1" customWidth="1"/>
    <col min="9992" max="9992" width="1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54296875" style="1" customWidth="1"/>
    <col min="10242" max="10242" width="17.1796875" style="1" customWidth="1"/>
    <col min="10243" max="10243" width="12.26953125" style="1" customWidth="1"/>
    <col min="10244" max="10244" width="11.26953125" style="1" customWidth="1"/>
    <col min="10245" max="10245" width="11" style="1" customWidth="1"/>
    <col min="10246" max="10246" width="14.7265625" style="1" customWidth="1"/>
    <col min="10247" max="10247" width="15.453125" style="1" customWidth="1"/>
    <col min="10248" max="10248" width="1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54296875" style="1" customWidth="1"/>
    <col min="10498" max="10498" width="17.1796875" style="1" customWidth="1"/>
    <col min="10499" max="10499" width="12.26953125" style="1" customWidth="1"/>
    <col min="10500" max="10500" width="11.26953125" style="1" customWidth="1"/>
    <col min="10501" max="10501" width="11" style="1" customWidth="1"/>
    <col min="10502" max="10502" width="14.7265625" style="1" customWidth="1"/>
    <col min="10503" max="10503" width="15.453125" style="1" customWidth="1"/>
    <col min="10504" max="10504" width="1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54296875" style="1" customWidth="1"/>
    <col min="10754" max="10754" width="17.1796875" style="1" customWidth="1"/>
    <col min="10755" max="10755" width="12.26953125" style="1" customWidth="1"/>
    <col min="10756" max="10756" width="11.26953125" style="1" customWidth="1"/>
    <col min="10757" max="10757" width="11" style="1" customWidth="1"/>
    <col min="10758" max="10758" width="14.7265625" style="1" customWidth="1"/>
    <col min="10759" max="10759" width="15.453125" style="1" customWidth="1"/>
    <col min="10760" max="10760" width="1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54296875" style="1" customWidth="1"/>
    <col min="11010" max="11010" width="17.1796875" style="1" customWidth="1"/>
    <col min="11011" max="11011" width="12.26953125" style="1" customWidth="1"/>
    <col min="11012" max="11012" width="11.26953125" style="1" customWidth="1"/>
    <col min="11013" max="11013" width="11" style="1" customWidth="1"/>
    <col min="11014" max="11014" width="14.7265625" style="1" customWidth="1"/>
    <col min="11015" max="11015" width="15.453125" style="1" customWidth="1"/>
    <col min="11016" max="11016" width="1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54296875" style="1" customWidth="1"/>
    <col min="11266" max="11266" width="17.1796875" style="1" customWidth="1"/>
    <col min="11267" max="11267" width="12.26953125" style="1" customWidth="1"/>
    <col min="11268" max="11268" width="11.26953125" style="1" customWidth="1"/>
    <col min="11269" max="11269" width="11" style="1" customWidth="1"/>
    <col min="11270" max="11270" width="14.7265625" style="1" customWidth="1"/>
    <col min="11271" max="11271" width="15.453125" style="1" customWidth="1"/>
    <col min="11272" max="11272" width="1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54296875" style="1" customWidth="1"/>
    <col min="11522" max="11522" width="17.1796875" style="1" customWidth="1"/>
    <col min="11523" max="11523" width="12.26953125" style="1" customWidth="1"/>
    <col min="11524" max="11524" width="11.26953125" style="1" customWidth="1"/>
    <col min="11525" max="11525" width="11" style="1" customWidth="1"/>
    <col min="11526" max="11526" width="14.7265625" style="1" customWidth="1"/>
    <col min="11527" max="11527" width="15.453125" style="1" customWidth="1"/>
    <col min="11528" max="11528" width="1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54296875" style="1" customWidth="1"/>
    <col min="11778" max="11778" width="17.1796875" style="1" customWidth="1"/>
    <col min="11779" max="11779" width="12.26953125" style="1" customWidth="1"/>
    <col min="11780" max="11780" width="11.26953125" style="1" customWidth="1"/>
    <col min="11781" max="11781" width="11" style="1" customWidth="1"/>
    <col min="11782" max="11782" width="14.7265625" style="1" customWidth="1"/>
    <col min="11783" max="11783" width="15.453125" style="1" customWidth="1"/>
    <col min="11784" max="11784" width="1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54296875" style="1" customWidth="1"/>
    <col min="12034" max="12034" width="17.1796875" style="1" customWidth="1"/>
    <col min="12035" max="12035" width="12.26953125" style="1" customWidth="1"/>
    <col min="12036" max="12036" width="11.26953125" style="1" customWidth="1"/>
    <col min="12037" max="12037" width="11" style="1" customWidth="1"/>
    <col min="12038" max="12038" width="14.7265625" style="1" customWidth="1"/>
    <col min="12039" max="12039" width="15.453125" style="1" customWidth="1"/>
    <col min="12040" max="12040" width="1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54296875" style="1" customWidth="1"/>
    <col min="12290" max="12290" width="17.1796875" style="1" customWidth="1"/>
    <col min="12291" max="12291" width="12.26953125" style="1" customWidth="1"/>
    <col min="12292" max="12292" width="11.26953125" style="1" customWidth="1"/>
    <col min="12293" max="12293" width="11" style="1" customWidth="1"/>
    <col min="12294" max="12294" width="14.7265625" style="1" customWidth="1"/>
    <col min="12295" max="12295" width="15.453125" style="1" customWidth="1"/>
    <col min="12296" max="12296" width="1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54296875" style="1" customWidth="1"/>
    <col min="12546" max="12546" width="17.1796875" style="1" customWidth="1"/>
    <col min="12547" max="12547" width="12.26953125" style="1" customWidth="1"/>
    <col min="12548" max="12548" width="11.26953125" style="1" customWidth="1"/>
    <col min="12549" max="12549" width="11" style="1" customWidth="1"/>
    <col min="12550" max="12550" width="14.7265625" style="1" customWidth="1"/>
    <col min="12551" max="12551" width="15.453125" style="1" customWidth="1"/>
    <col min="12552" max="12552" width="1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54296875" style="1" customWidth="1"/>
    <col min="12802" max="12802" width="17.1796875" style="1" customWidth="1"/>
    <col min="12803" max="12803" width="12.26953125" style="1" customWidth="1"/>
    <col min="12804" max="12804" width="11.26953125" style="1" customWidth="1"/>
    <col min="12805" max="12805" width="11" style="1" customWidth="1"/>
    <col min="12806" max="12806" width="14.7265625" style="1" customWidth="1"/>
    <col min="12807" max="12807" width="15.453125" style="1" customWidth="1"/>
    <col min="12808" max="12808" width="1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54296875" style="1" customWidth="1"/>
    <col min="13058" max="13058" width="17.1796875" style="1" customWidth="1"/>
    <col min="13059" max="13059" width="12.26953125" style="1" customWidth="1"/>
    <col min="13060" max="13060" width="11.26953125" style="1" customWidth="1"/>
    <col min="13061" max="13061" width="11" style="1" customWidth="1"/>
    <col min="13062" max="13062" width="14.7265625" style="1" customWidth="1"/>
    <col min="13063" max="13063" width="15.453125" style="1" customWidth="1"/>
    <col min="13064" max="13064" width="1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54296875" style="1" customWidth="1"/>
    <col min="13314" max="13314" width="17.1796875" style="1" customWidth="1"/>
    <col min="13315" max="13315" width="12.26953125" style="1" customWidth="1"/>
    <col min="13316" max="13316" width="11.26953125" style="1" customWidth="1"/>
    <col min="13317" max="13317" width="11" style="1" customWidth="1"/>
    <col min="13318" max="13318" width="14.7265625" style="1" customWidth="1"/>
    <col min="13319" max="13319" width="15.453125" style="1" customWidth="1"/>
    <col min="13320" max="13320" width="1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54296875" style="1" customWidth="1"/>
    <col min="13570" max="13570" width="17.1796875" style="1" customWidth="1"/>
    <col min="13571" max="13571" width="12.26953125" style="1" customWidth="1"/>
    <col min="13572" max="13572" width="11.26953125" style="1" customWidth="1"/>
    <col min="13573" max="13573" width="11" style="1" customWidth="1"/>
    <col min="13574" max="13574" width="14.7265625" style="1" customWidth="1"/>
    <col min="13575" max="13575" width="15.453125" style="1" customWidth="1"/>
    <col min="13576" max="13576" width="1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54296875" style="1" customWidth="1"/>
    <col min="13826" max="13826" width="17.1796875" style="1" customWidth="1"/>
    <col min="13827" max="13827" width="12.26953125" style="1" customWidth="1"/>
    <col min="13828" max="13828" width="11.26953125" style="1" customWidth="1"/>
    <col min="13829" max="13829" width="11" style="1" customWidth="1"/>
    <col min="13830" max="13830" width="14.7265625" style="1" customWidth="1"/>
    <col min="13831" max="13831" width="15.453125" style="1" customWidth="1"/>
    <col min="13832" max="13832" width="1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54296875" style="1" customWidth="1"/>
    <col min="14082" max="14082" width="17.1796875" style="1" customWidth="1"/>
    <col min="14083" max="14083" width="12.26953125" style="1" customWidth="1"/>
    <col min="14084" max="14084" width="11.26953125" style="1" customWidth="1"/>
    <col min="14085" max="14085" width="11" style="1" customWidth="1"/>
    <col min="14086" max="14086" width="14.7265625" style="1" customWidth="1"/>
    <col min="14087" max="14087" width="15.453125" style="1" customWidth="1"/>
    <col min="14088" max="14088" width="1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54296875" style="1" customWidth="1"/>
    <col min="14338" max="14338" width="17.1796875" style="1" customWidth="1"/>
    <col min="14339" max="14339" width="12.26953125" style="1" customWidth="1"/>
    <col min="14340" max="14340" width="11.26953125" style="1" customWidth="1"/>
    <col min="14341" max="14341" width="11" style="1" customWidth="1"/>
    <col min="14342" max="14342" width="14.7265625" style="1" customWidth="1"/>
    <col min="14343" max="14343" width="15.453125" style="1" customWidth="1"/>
    <col min="14344" max="14344" width="1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54296875" style="1" customWidth="1"/>
    <col min="14594" max="14594" width="17.1796875" style="1" customWidth="1"/>
    <col min="14595" max="14595" width="12.26953125" style="1" customWidth="1"/>
    <col min="14596" max="14596" width="11.26953125" style="1" customWidth="1"/>
    <col min="14597" max="14597" width="11" style="1" customWidth="1"/>
    <col min="14598" max="14598" width="14.7265625" style="1" customWidth="1"/>
    <col min="14599" max="14599" width="15.453125" style="1" customWidth="1"/>
    <col min="14600" max="14600" width="1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54296875" style="1" customWidth="1"/>
    <col min="14850" max="14850" width="17.1796875" style="1" customWidth="1"/>
    <col min="14851" max="14851" width="12.26953125" style="1" customWidth="1"/>
    <col min="14852" max="14852" width="11.26953125" style="1" customWidth="1"/>
    <col min="14853" max="14853" width="11" style="1" customWidth="1"/>
    <col min="14854" max="14854" width="14.7265625" style="1" customWidth="1"/>
    <col min="14855" max="14855" width="15.453125" style="1" customWidth="1"/>
    <col min="14856" max="14856" width="1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54296875" style="1" customWidth="1"/>
    <col min="15106" max="15106" width="17.1796875" style="1" customWidth="1"/>
    <col min="15107" max="15107" width="12.26953125" style="1" customWidth="1"/>
    <col min="15108" max="15108" width="11.26953125" style="1" customWidth="1"/>
    <col min="15109" max="15109" width="11" style="1" customWidth="1"/>
    <col min="15110" max="15110" width="14.7265625" style="1" customWidth="1"/>
    <col min="15111" max="15111" width="15.453125" style="1" customWidth="1"/>
    <col min="15112" max="15112" width="1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54296875" style="1" customWidth="1"/>
    <col min="15362" max="15362" width="17.1796875" style="1" customWidth="1"/>
    <col min="15363" max="15363" width="12.26953125" style="1" customWidth="1"/>
    <col min="15364" max="15364" width="11.26953125" style="1" customWidth="1"/>
    <col min="15365" max="15365" width="11" style="1" customWidth="1"/>
    <col min="15366" max="15366" width="14.7265625" style="1" customWidth="1"/>
    <col min="15367" max="15367" width="15.453125" style="1" customWidth="1"/>
    <col min="15368" max="15368" width="1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54296875" style="1" customWidth="1"/>
    <col min="15618" max="15618" width="17.1796875" style="1" customWidth="1"/>
    <col min="15619" max="15619" width="12.26953125" style="1" customWidth="1"/>
    <col min="15620" max="15620" width="11.26953125" style="1" customWidth="1"/>
    <col min="15621" max="15621" width="11" style="1" customWidth="1"/>
    <col min="15622" max="15622" width="14.7265625" style="1" customWidth="1"/>
    <col min="15623" max="15623" width="15.453125" style="1" customWidth="1"/>
    <col min="15624" max="15624" width="1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54296875" style="1" customWidth="1"/>
    <col min="15874" max="15874" width="17.1796875" style="1" customWidth="1"/>
    <col min="15875" max="15875" width="12.26953125" style="1" customWidth="1"/>
    <col min="15876" max="15876" width="11.26953125" style="1" customWidth="1"/>
    <col min="15877" max="15877" width="11" style="1" customWidth="1"/>
    <col min="15878" max="15878" width="14.7265625" style="1" customWidth="1"/>
    <col min="15879" max="15879" width="15.453125" style="1" customWidth="1"/>
    <col min="15880" max="15880" width="1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54296875" style="1" customWidth="1"/>
    <col min="16130" max="16130" width="17.1796875" style="1" customWidth="1"/>
    <col min="16131" max="16131" width="12.26953125" style="1" customWidth="1"/>
    <col min="16132" max="16132" width="11.26953125" style="1" customWidth="1"/>
    <col min="16133" max="16133" width="11" style="1" customWidth="1"/>
    <col min="16134" max="16134" width="14.7265625" style="1" customWidth="1"/>
    <col min="16135" max="16135" width="15.453125" style="1" customWidth="1"/>
    <col min="16136" max="16136" width="1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3" x14ac:dyDescent="0.3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3" ht="15" customHeight="1" x14ac:dyDescent="0.3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3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3" x14ac:dyDescent="0.3">
      <c r="A5" s="79" t="s">
        <v>47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3" x14ac:dyDescent="0.3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8" t="s">
        <v>48</v>
      </c>
      <c r="B7" s="88"/>
      <c r="C7" s="88"/>
      <c r="D7" s="88"/>
      <c r="E7" s="88"/>
      <c r="F7" s="88"/>
      <c r="G7" s="88"/>
      <c r="H7" s="88"/>
      <c r="I7" s="88"/>
      <c r="J7" s="88"/>
      <c r="K7" s="88"/>
    </row>
    <row r="8" spans="1:13" ht="14.5" x14ac:dyDescent="0.35">
      <c r="A8" s="5" t="s">
        <v>6</v>
      </c>
      <c r="B8" s="6"/>
      <c r="C8" s="5" t="s">
        <v>72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s="12" customFormat="1" ht="27.75" customHeight="1" x14ac:dyDescent="0.35">
      <c r="A9" s="81" t="s">
        <v>10</v>
      </c>
      <c r="B9" s="81"/>
      <c r="C9" s="82" t="s">
        <v>73</v>
      </c>
      <c r="D9" s="83"/>
      <c r="E9" s="10" t="s">
        <v>12</v>
      </c>
      <c r="F9" s="11"/>
      <c r="G9" s="84" t="s">
        <v>74</v>
      </c>
      <c r="H9" s="85"/>
      <c r="I9" s="85"/>
      <c r="J9" s="86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5" t="s">
        <v>23</v>
      </c>
      <c r="K10" s="15" t="s">
        <v>24</v>
      </c>
    </row>
    <row r="11" spans="1:13" x14ac:dyDescent="0.3">
      <c r="A11" s="16" t="s">
        <v>25</v>
      </c>
      <c r="B11" s="16" t="s">
        <v>26</v>
      </c>
      <c r="C11" s="16" t="s">
        <v>27</v>
      </c>
      <c r="D11" s="16" t="s">
        <v>28</v>
      </c>
      <c r="E11" s="16" t="s">
        <v>29</v>
      </c>
      <c r="F11" s="16" t="s">
        <v>30</v>
      </c>
      <c r="G11" s="16" t="s">
        <v>31</v>
      </c>
      <c r="H11" s="16" t="s">
        <v>32</v>
      </c>
      <c r="I11" s="16" t="s">
        <v>33</v>
      </c>
      <c r="J11" s="17" t="s">
        <v>34</v>
      </c>
      <c r="K11" s="17" t="s">
        <v>35</v>
      </c>
    </row>
    <row r="12" spans="1:13" ht="28" x14ac:dyDescent="0.3">
      <c r="A12" s="13">
        <v>1</v>
      </c>
      <c r="B12" s="18" t="s">
        <v>36</v>
      </c>
      <c r="C12" s="19">
        <v>262400000</v>
      </c>
      <c r="D12" s="20">
        <v>6403715.3899999997</v>
      </c>
      <c r="E12" s="21">
        <v>2.887</v>
      </c>
      <c r="F12" s="13">
        <f>(C12*0.5)/12</f>
        <v>10933333.333333334</v>
      </c>
      <c r="G12" s="13">
        <f>D12*E12</f>
        <v>18487526.330929998</v>
      </c>
      <c r="H12" s="13">
        <f>G12*(1/100)</f>
        <v>184875.26330929997</v>
      </c>
      <c r="I12" s="13">
        <f>G12-H12</f>
        <v>18302651.067620698</v>
      </c>
      <c r="J12" s="13">
        <f>F12+I12</f>
        <v>29235984.40095403</v>
      </c>
      <c r="K12" s="13">
        <f>F12+G12</f>
        <v>29420859.66426333</v>
      </c>
    </row>
    <row r="13" spans="1:13" ht="15" customHeight="1" x14ac:dyDescent="0.3">
      <c r="A13" s="16"/>
      <c r="B13" s="22"/>
      <c r="C13" s="17"/>
      <c r="D13" s="23"/>
      <c r="E13" s="24"/>
      <c r="F13" s="22"/>
      <c r="G13" s="22"/>
      <c r="H13" s="22"/>
      <c r="I13" s="22"/>
      <c r="J13" s="23"/>
      <c r="K13" s="23"/>
    </row>
    <row r="14" spans="1:13" x14ac:dyDescent="0.3">
      <c r="A14" s="25"/>
      <c r="B14" s="26"/>
      <c r="C14" s="26"/>
      <c r="D14" s="27"/>
      <c r="E14" s="26"/>
      <c r="F14" s="28"/>
      <c r="G14" s="29"/>
      <c r="H14" s="29"/>
      <c r="I14" s="30"/>
      <c r="J14" s="31"/>
      <c r="K14" s="27"/>
      <c r="L14" s="32"/>
      <c r="M14" s="33"/>
    </row>
    <row r="15" spans="1:13" ht="18" customHeight="1" x14ac:dyDescent="0.3">
      <c r="A15" s="25"/>
      <c r="B15" s="26"/>
      <c r="C15" s="87" t="s">
        <v>37</v>
      </c>
      <c r="D15" s="87"/>
      <c r="E15" s="87"/>
      <c r="F15" s="35">
        <f>ROUND(J12,0)</f>
        <v>29235984</v>
      </c>
      <c r="G15" s="36"/>
      <c r="H15" s="4"/>
      <c r="I15" s="37"/>
      <c r="J15" s="27"/>
      <c r="K15" s="27"/>
    </row>
    <row r="16" spans="1:13" x14ac:dyDescent="0.3">
      <c r="A16" s="25"/>
      <c r="B16" s="26"/>
      <c r="C16" s="34"/>
      <c r="D16" s="34"/>
      <c r="E16" s="34"/>
      <c r="F16" s="38" t="s">
        <v>75</v>
      </c>
      <c r="G16" s="38"/>
      <c r="H16" s="4"/>
      <c r="I16" s="37"/>
      <c r="J16" s="27"/>
      <c r="K16" s="27"/>
      <c r="L16" s="1" t="s">
        <v>39</v>
      </c>
    </row>
    <row r="17" spans="1:11" ht="7.5" customHeight="1" x14ac:dyDescent="0.3">
      <c r="A17" s="25"/>
      <c r="B17" s="26"/>
      <c r="C17" s="39"/>
      <c r="D17" s="3"/>
      <c r="E17" s="40"/>
      <c r="F17" s="38"/>
      <c r="G17" s="38"/>
      <c r="H17" s="4"/>
      <c r="I17" s="37"/>
      <c r="J17" s="27"/>
      <c r="K17" s="27"/>
    </row>
    <row r="18" spans="1:11" ht="16.5" customHeight="1" x14ac:dyDescent="0.3">
      <c r="A18" s="25"/>
      <c r="B18" s="26"/>
      <c r="C18" s="87" t="s">
        <v>40</v>
      </c>
      <c r="D18" s="87"/>
      <c r="E18" s="87"/>
      <c r="F18" s="35">
        <f>ROUND(K12,0)</f>
        <v>29420860</v>
      </c>
      <c r="G18" s="36"/>
      <c r="H18" s="4"/>
      <c r="I18" s="37"/>
      <c r="J18" s="27"/>
      <c r="K18" s="27"/>
    </row>
    <row r="19" spans="1:11" x14ac:dyDescent="0.3">
      <c r="A19" s="25"/>
      <c r="B19" s="26"/>
      <c r="C19" s="26"/>
      <c r="D19" s="27"/>
      <c r="E19" s="26"/>
      <c r="F19" s="38" t="s">
        <v>76</v>
      </c>
      <c r="G19" s="38"/>
      <c r="H19" s="4"/>
      <c r="I19" s="37"/>
      <c r="J19" s="27"/>
      <c r="K19" s="27"/>
    </row>
    <row r="20" spans="1:11" x14ac:dyDescent="0.3">
      <c r="A20" s="25"/>
      <c r="B20" s="26"/>
      <c r="C20" s="26"/>
      <c r="D20" s="27"/>
      <c r="E20" s="26"/>
      <c r="F20" s="28"/>
      <c r="G20" s="29"/>
      <c r="H20" s="29"/>
      <c r="I20" s="30"/>
      <c r="J20" s="31"/>
      <c r="K20" s="27"/>
    </row>
    <row r="21" spans="1:11" ht="12.7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41"/>
      <c r="K21" s="4"/>
    </row>
    <row r="22" spans="1:11" x14ac:dyDescent="0.3">
      <c r="A22" s="30"/>
      <c r="B22" s="37"/>
      <c r="C22" s="37"/>
      <c r="D22" s="37"/>
      <c r="E22" s="37"/>
      <c r="F22" s="37"/>
      <c r="G22" s="3" t="s">
        <v>42</v>
      </c>
      <c r="H22" s="4"/>
      <c r="I22" s="4"/>
      <c r="J22" s="3"/>
      <c r="K22" s="4"/>
    </row>
    <row r="23" spans="1:1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4.75" customHeight="1" x14ac:dyDescent="0.3">
      <c r="A24" s="3"/>
      <c r="B24" s="3"/>
      <c r="C24" s="3"/>
      <c r="D24" s="3"/>
      <c r="E24" s="3"/>
      <c r="F24" s="3"/>
      <c r="G24" s="3" t="s">
        <v>43</v>
      </c>
      <c r="H24" s="3"/>
      <c r="I24" s="3"/>
      <c r="J24" s="3"/>
      <c r="K24" s="4"/>
    </row>
    <row r="25" spans="1:11" ht="13.5" customHeight="1" x14ac:dyDescent="0.3">
      <c r="A25" s="3"/>
      <c r="B25" s="3"/>
      <c r="C25" s="3"/>
      <c r="D25" s="3"/>
      <c r="E25" s="3"/>
      <c r="F25" s="3"/>
      <c r="G25" s="42"/>
      <c r="H25" s="76" t="s">
        <v>44</v>
      </c>
      <c r="I25" s="76"/>
      <c r="J25" s="76"/>
      <c r="K25" s="4"/>
    </row>
    <row r="26" spans="1:11" x14ac:dyDescent="0.3">
      <c r="A26" s="3"/>
      <c r="B26" s="3"/>
      <c r="C26" s="3"/>
      <c r="D26" s="3"/>
      <c r="E26" s="3"/>
      <c r="F26" s="3"/>
      <c r="G26" s="43"/>
      <c r="H26" s="43" t="s">
        <v>45</v>
      </c>
      <c r="I26" s="44"/>
      <c r="J26" s="43"/>
      <c r="K26" s="4"/>
    </row>
    <row r="27" spans="1:11" s="46" customFormat="1" ht="14.5" x14ac:dyDescent="0.35">
      <c r="A27" s="45" t="s">
        <v>46</v>
      </c>
      <c r="B27" s="45"/>
      <c r="C27" s="45"/>
      <c r="D27" s="45"/>
      <c r="E27" s="45"/>
      <c r="F27" s="45"/>
      <c r="G27" s="45"/>
      <c r="H27" s="45"/>
      <c r="I27" s="45"/>
      <c r="J27" s="45"/>
      <c r="K27"/>
    </row>
    <row r="28" spans="1:11" s="46" customFormat="1" ht="14.5" x14ac:dyDescent="0.3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/>
    </row>
    <row r="29" spans="1:11" x14ac:dyDescent="0.3">
      <c r="A29" s="45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L12" sqref="L12:O15"/>
    </sheetView>
  </sheetViews>
  <sheetFormatPr defaultRowHeight="14" x14ac:dyDescent="0.3"/>
  <cols>
    <col min="1" max="1" width="5.54296875" style="1" customWidth="1"/>
    <col min="2" max="2" width="17.1796875" style="1" customWidth="1"/>
    <col min="3" max="3" width="12.26953125" style="1" customWidth="1"/>
    <col min="4" max="4" width="11.26953125" style="1" customWidth="1"/>
    <col min="5" max="5" width="11" style="1" customWidth="1"/>
    <col min="6" max="6" width="14.7265625" style="1" customWidth="1"/>
    <col min="7" max="7" width="15.453125" style="1" customWidth="1"/>
    <col min="8" max="8" width="1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54296875" style="1" customWidth="1"/>
    <col min="258" max="258" width="17.1796875" style="1" customWidth="1"/>
    <col min="259" max="259" width="12.26953125" style="1" customWidth="1"/>
    <col min="260" max="260" width="11.26953125" style="1" customWidth="1"/>
    <col min="261" max="261" width="11" style="1" customWidth="1"/>
    <col min="262" max="262" width="14.7265625" style="1" customWidth="1"/>
    <col min="263" max="263" width="15.453125" style="1" customWidth="1"/>
    <col min="264" max="264" width="1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54296875" style="1" customWidth="1"/>
    <col min="514" max="514" width="17.1796875" style="1" customWidth="1"/>
    <col min="515" max="515" width="12.26953125" style="1" customWidth="1"/>
    <col min="516" max="516" width="11.26953125" style="1" customWidth="1"/>
    <col min="517" max="517" width="11" style="1" customWidth="1"/>
    <col min="518" max="518" width="14.7265625" style="1" customWidth="1"/>
    <col min="519" max="519" width="15.453125" style="1" customWidth="1"/>
    <col min="520" max="520" width="1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54296875" style="1" customWidth="1"/>
    <col min="770" max="770" width="17.1796875" style="1" customWidth="1"/>
    <col min="771" max="771" width="12.26953125" style="1" customWidth="1"/>
    <col min="772" max="772" width="11.26953125" style="1" customWidth="1"/>
    <col min="773" max="773" width="11" style="1" customWidth="1"/>
    <col min="774" max="774" width="14.7265625" style="1" customWidth="1"/>
    <col min="775" max="775" width="15.453125" style="1" customWidth="1"/>
    <col min="776" max="776" width="1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54296875" style="1" customWidth="1"/>
    <col min="1026" max="1026" width="17.1796875" style="1" customWidth="1"/>
    <col min="1027" max="1027" width="12.26953125" style="1" customWidth="1"/>
    <col min="1028" max="1028" width="11.26953125" style="1" customWidth="1"/>
    <col min="1029" max="1029" width="11" style="1" customWidth="1"/>
    <col min="1030" max="1030" width="14.7265625" style="1" customWidth="1"/>
    <col min="1031" max="1031" width="15.453125" style="1" customWidth="1"/>
    <col min="1032" max="1032" width="1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54296875" style="1" customWidth="1"/>
    <col min="1282" max="1282" width="17.1796875" style="1" customWidth="1"/>
    <col min="1283" max="1283" width="12.26953125" style="1" customWidth="1"/>
    <col min="1284" max="1284" width="11.26953125" style="1" customWidth="1"/>
    <col min="1285" max="1285" width="11" style="1" customWidth="1"/>
    <col min="1286" max="1286" width="14.7265625" style="1" customWidth="1"/>
    <col min="1287" max="1287" width="15.453125" style="1" customWidth="1"/>
    <col min="1288" max="1288" width="1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54296875" style="1" customWidth="1"/>
    <col min="1538" max="1538" width="17.1796875" style="1" customWidth="1"/>
    <col min="1539" max="1539" width="12.26953125" style="1" customWidth="1"/>
    <col min="1540" max="1540" width="11.26953125" style="1" customWidth="1"/>
    <col min="1541" max="1541" width="11" style="1" customWidth="1"/>
    <col min="1542" max="1542" width="14.7265625" style="1" customWidth="1"/>
    <col min="1543" max="1543" width="15.453125" style="1" customWidth="1"/>
    <col min="1544" max="1544" width="1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54296875" style="1" customWidth="1"/>
    <col min="1794" max="1794" width="17.1796875" style="1" customWidth="1"/>
    <col min="1795" max="1795" width="12.26953125" style="1" customWidth="1"/>
    <col min="1796" max="1796" width="11.26953125" style="1" customWidth="1"/>
    <col min="1797" max="1797" width="11" style="1" customWidth="1"/>
    <col min="1798" max="1798" width="14.7265625" style="1" customWidth="1"/>
    <col min="1799" max="1799" width="15.453125" style="1" customWidth="1"/>
    <col min="1800" max="1800" width="1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54296875" style="1" customWidth="1"/>
    <col min="2050" max="2050" width="17.1796875" style="1" customWidth="1"/>
    <col min="2051" max="2051" width="12.26953125" style="1" customWidth="1"/>
    <col min="2052" max="2052" width="11.26953125" style="1" customWidth="1"/>
    <col min="2053" max="2053" width="11" style="1" customWidth="1"/>
    <col min="2054" max="2054" width="14.7265625" style="1" customWidth="1"/>
    <col min="2055" max="2055" width="15.453125" style="1" customWidth="1"/>
    <col min="2056" max="2056" width="1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54296875" style="1" customWidth="1"/>
    <col min="2306" max="2306" width="17.1796875" style="1" customWidth="1"/>
    <col min="2307" max="2307" width="12.26953125" style="1" customWidth="1"/>
    <col min="2308" max="2308" width="11.26953125" style="1" customWidth="1"/>
    <col min="2309" max="2309" width="11" style="1" customWidth="1"/>
    <col min="2310" max="2310" width="14.7265625" style="1" customWidth="1"/>
    <col min="2311" max="2311" width="15.453125" style="1" customWidth="1"/>
    <col min="2312" max="2312" width="1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54296875" style="1" customWidth="1"/>
    <col min="2562" max="2562" width="17.1796875" style="1" customWidth="1"/>
    <col min="2563" max="2563" width="12.26953125" style="1" customWidth="1"/>
    <col min="2564" max="2564" width="11.26953125" style="1" customWidth="1"/>
    <col min="2565" max="2565" width="11" style="1" customWidth="1"/>
    <col min="2566" max="2566" width="14.7265625" style="1" customWidth="1"/>
    <col min="2567" max="2567" width="15.453125" style="1" customWidth="1"/>
    <col min="2568" max="2568" width="1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54296875" style="1" customWidth="1"/>
    <col min="2818" max="2818" width="17.1796875" style="1" customWidth="1"/>
    <col min="2819" max="2819" width="12.26953125" style="1" customWidth="1"/>
    <col min="2820" max="2820" width="11.26953125" style="1" customWidth="1"/>
    <col min="2821" max="2821" width="11" style="1" customWidth="1"/>
    <col min="2822" max="2822" width="14.7265625" style="1" customWidth="1"/>
    <col min="2823" max="2823" width="15.453125" style="1" customWidth="1"/>
    <col min="2824" max="2824" width="1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54296875" style="1" customWidth="1"/>
    <col min="3074" max="3074" width="17.1796875" style="1" customWidth="1"/>
    <col min="3075" max="3075" width="12.26953125" style="1" customWidth="1"/>
    <col min="3076" max="3076" width="11.26953125" style="1" customWidth="1"/>
    <col min="3077" max="3077" width="11" style="1" customWidth="1"/>
    <col min="3078" max="3078" width="14.7265625" style="1" customWidth="1"/>
    <col min="3079" max="3079" width="15.453125" style="1" customWidth="1"/>
    <col min="3080" max="3080" width="1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54296875" style="1" customWidth="1"/>
    <col min="3330" max="3330" width="17.1796875" style="1" customWidth="1"/>
    <col min="3331" max="3331" width="12.26953125" style="1" customWidth="1"/>
    <col min="3332" max="3332" width="11.26953125" style="1" customWidth="1"/>
    <col min="3333" max="3333" width="11" style="1" customWidth="1"/>
    <col min="3334" max="3334" width="14.7265625" style="1" customWidth="1"/>
    <col min="3335" max="3335" width="15.453125" style="1" customWidth="1"/>
    <col min="3336" max="3336" width="1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54296875" style="1" customWidth="1"/>
    <col min="3586" max="3586" width="17.1796875" style="1" customWidth="1"/>
    <col min="3587" max="3587" width="12.26953125" style="1" customWidth="1"/>
    <col min="3588" max="3588" width="11.26953125" style="1" customWidth="1"/>
    <col min="3589" max="3589" width="11" style="1" customWidth="1"/>
    <col min="3590" max="3590" width="14.7265625" style="1" customWidth="1"/>
    <col min="3591" max="3591" width="15.453125" style="1" customWidth="1"/>
    <col min="3592" max="3592" width="1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54296875" style="1" customWidth="1"/>
    <col min="3842" max="3842" width="17.1796875" style="1" customWidth="1"/>
    <col min="3843" max="3843" width="12.26953125" style="1" customWidth="1"/>
    <col min="3844" max="3844" width="11.26953125" style="1" customWidth="1"/>
    <col min="3845" max="3845" width="11" style="1" customWidth="1"/>
    <col min="3846" max="3846" width="14.7265625" style="1" customWidth="1"/>
    <col min="3847" max="3847" width="15.453125" style="1" customWidth="1"/>
    <col min="3848" max="3848" width="1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54296875" style="1" customWidth="1"/>
    <col min="4098" max="4098" width="17.1796875" style="1" customWidth="1"/>
    <col min="4099" max="4099" width="12.26953125" style="1" customWidth="1"/>
    <col min="4100" max="4100" width="11.26953125" style="1" customWidth="1"/>
    <col min="4101" max="4101" width="11" style="1" customWidth="1"/>
    <col min="4102" max="4102" width="14.7265625" style="1" customWidth="1"/>
    <col min="4103" max="4103" width="15.453125" style="1" customWidth="1"/>
    <col min="4104" max="4104" width="1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54296875" style="1" customWidth="1"/>
    <col min="4354" max="4354" width="17.1796875" style="1" customWidth="1"/>
    <col min="4355" max="4355" width="12.26953125" style="1" customWidth="1"/>
    <col min="4356" max="4356" width="11.26953125" style="1" customWidth="1"/>
    <col min="4357" max="4357" width="11" style="1" customWidth="1"/>
    <col min="4358" max="4358" width="14.7265625" style="1" customWidth="1"/>
    <col min="4359" max="4359" width="15.453125" style="1" customWidth="1"/>
    <col min="4360" max="4360" width="1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54296875" style="1" customWidth="1"/>
    <col min="4610" max="4610" width="17.1796875" style="1" customWidth="1"/>
    <col min="4611" max="4611" width="12.26953125" style="1" customWidth="1"/>
    <col min="4612" max="4612" width="11.26953125" style="1" customWidth="1"/>
    <col min="4613" max="4613" width="11" style="1" customWidth="1"/>
    <col min="4614" max="4614" width="14.7265625" style="1" customWidth="1"/>
    <col min="4615" max="4615" width="15.453125" style="1" customWidth="1"/>
    <col min="4616" max="4616" width="1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54296875" style="1" customWidth="1"/>
    <col min="4866" max="4866" width="17.1796875" style="1" customWidth="1"/>
    <col min="4867" max="4867" width="12.26953125" style="1" customWidth="1"/>
    <col min="4868" max="4868" width="11.26953125" style="1" customWidth="1"/>
    <col min="4869" max="4869" width="11" style="1" customWidth="1"/>
    <col min="4870" max="4870" width="14.7265625" style="1" customWidth="1"/>
    <col min="4871" max="4871" width="15.453125" style="1" customWidth="1"/>
    <col min="4872" max="4872" width="1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54296875" style="1" customWidth="1"/>
    <col min="5122" max="5122" width="17.1796875" style="1" customWidth="1"/>
    <col min="5123" max="5123" width="12.26953125" style="1" customWidth="1"/>
    <col min="5124" max="5124" width="11.26953125" style="1" customWidth="1"/>
    <col min="5125" max="5125" width="11" style="1" customWidth="1"/>
    <col min="5126" max="5126" width="14.7265625" style="1" customWidth="1"/>
    <col min="5127" max="5127" width="15.453125" style="1" customWidth="1"/>
    <col min="5128" max="5128" width="1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54296875" style="1" customWidth="1"/>
    <col min="5378" max="5378" width="17.1796875" style="1" customWidth="1"/>
    <col min="5379" max="5379" width="12.26953125" style="1" customWidth="1"/>
    <col min="5380" max="5380" width="11.26953125" style="1" customWidth="1"/>
    <col min="5381" max="5381" width="11" style="1" customWidth="1"/>
    <col min="5382" max="5382" width="14.7265625" style="1" customWidth="1"/>
    <col min="5383" max="5383" width="15.453125" style="1" customWidth="1"/>
    <col min="5384" max="5384" width="1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54296875" style="1" customWidth="1"/>
    <col min="5634" max="5634" width="17.1796875" style="1" customWidth="1"/>
    <col min="5635" max="5635" width="12.26953125" style="1" customWidth="1"/>
    <col min="5636" max="5636" width="11.26953125" style="1" customWidth="1"/>
    <col min="5637" max="5637" width="11" style="1" customWidth="1"/>
    <col min="5638" max="5638" width="14.7265625" style="1" customWidth="1"/>
    <col min="5639" max="5639" width="15.453125" style="1" customWidth="1"/>
    <col min="5640" max="5640" width="1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54296875" style="1" customWidth="1"/>
    <col min="5890" max="5890" width="17.1796875" style="1" customWidth="1"/>
    <col min="5891" max="5891" width="12.26953125" style="1" customWidth="1"/>
    <col min="5892" max="5892" width="11.26953125" style="1" customWidth="1"/>
    <col min="5893" max="5893" width="11" style="1" customWidth="1"/>
    <col min="5894" max="5894" width="14.7265625" style="1" customWidth="1"/>
    <col min="5895" max="5895" width="15.453125" style="1" customWidth="1"/>
    <col min="5896" max="5896" width="1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54296875" style="1" customWidth="1"/>
    <col min="6146" max="6146" width="17.1796875" style="1" customWidth="1"/>
    <col min="6147" max="6147" width="12.26953125" style="1" customWidth="1"/>
    <col min="6148" max="6148" width="11.26953125" style="1" customWidth="1"/>
    <col min="6149" max="6149" width="11" style="1" customWidth="1"/>
    <col min="6150" max="6150" width="14.7265625" style="1" customWidth="1"/>
    <col min="6151" max="6151" width="15.453125" style="1" customWidth="1"/>
    <col min="6152" max="6152" width="1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54296875" style="1" customWidth="1"/>
    <col min="6402" max="6402" width="17.1796875" style="1" customWidth="1"/>
    <col min="6403" max="6403" width="12.26953125" style="1" customWidth="1"/>
    <col min="6404" max="6404" width="11.26953125" style="1" customWidth="1"/>
    <col min="6405" max="6405" width="11" style="1" customWidth="1"/>
    <col min="6406" max="6406" width="14.7265625" style="1" customWidth="1"/>
    <col min="6407" max="6407" width="15.453125" style="1" customWidth="1"/>
    <col min="6408" max="6408" width="1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54296875" style="1" customWidth="1"/>
    <col min="6658" max="6658" width="17.1796875" style="1" customWidth="1"/>
    <col min="6659" max="6659" width="12.26953125" style="1" customWidth="1"/>
    <col min="6660" max="6660" width="11.26953125" style="1" customWidth="1"/>
    <col min="6661" max="6661" width="11" style="1" customWidth="1"/>
    <col min="6662" max="6662" width="14.7265625" style="1" customWidth="1"/>
    <col min="6663" max="6663" width="15.453125" style="1" customWidth="1"/>
    <col min="6664" max="6664" width="1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54296875" style="1" customWidth="1"/>
    <col min="6914" max="6914" width="17.1796875" style="1" customWidth="1"/>
    <col min="6915" max="6915" width="12.26953125" style="1" customWidth="1"/>
    <col min="6916" max="6916" width="11.26953125" style="1" customWidth="1"/>
    <col min="6917" max="6917" width="11" style="1" customWidth="1"/>
    <col min="6918" max="6918" width="14.7265625" style="1" customWidth="1"/>
    <col min="6919" max="6919" width="15.453125" style="1" customWidth="1"/>
    <col min="6920" max="6920" width="1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54296875" style="1" customWidth="1"/>
    <col min="7170" max="7170" width="17.1796875" style="1" customWidth="1"/>
    <col min="7171" max="7171" width="12.26953125" style="1" customWidth="1"/>
    <col min="7172" max="7172" width="11.26953125" style="1" customWidth="1"/>
    <col min="7173" max="7173" width="11" style="1" customWidth="1"/>
    <col min="7174" max="7174" width="14.7265625" style="1" customWidth="1"/>
    <col min="7175" max="7175" width="15.453125" style="1" customWidth="1"/>
    <col min="7176" max="7176" width="1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54296875" style="1" customWidth="1"/>
    <col min="7426" max="7426" width="17.1796875" style="1" customWidth="1"/>
    <col min="7427" max="7427" width="12.26953125" style="1" customWidth="1"/>
    <col min="7428" max="7428" width="11.26953125" style="1" customWidth="1"/>
    <col min="7429" max="7429" width="11" style="1" customWidth="1"/>
    <col min="7430" max="7430" width="14.7265625" style="1" customWidth="1"/>
    <col min="7431" max="7431" width="15.453125" style="1" customWidth="1"/>
    <col min="7432" max="7432" width="1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54296875" style="1" customWidth="1"/>
    <col min="7682" max="7682" width="17.1796875" style="1" customWidth="1"/>
    <col min="7683" max="7683" width="12.26953125" style="1" customWidth="1"/>
    <col min="7684" max="7684" width="11.26953125" style="1" customWidth="1"/>
    <col min="7685" max="7685" width="11" style="1" customWidth="1"/>
    <col min="7686" max="7686" width="14.7265625" style="1" customWidth="1"/>
    <col min="7687" max="7687" width="15.453125" style="1" customWidth="1"/>
    <col min="7688" max="7688" width="1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54296875" style="1" customWidth="1"/>
    <col min="7938" max="7938" width="17.1796875" style="1" customWidth="1"/>
    <col min="7939" max="7939" width="12.26953125" style="1" customWidth="1"/>
    <col min="7940" max="7940" width="11.26953125" style="1" customWidth="1"/>
    <col min="7941" max="7941" width="11" style="1" customWidth="1"/>
    <col min="7942" max="7942" width="14.7265625" style="1" customWidth="1"/>
    <col min="7943" max="7943" width="15.453125" style="1" customWidth="1"/>
    <col min="7944" max="7944" width="1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54296875" style="1" customWidth="1"/>
    <col min="8194" max="8194" width="17.1796875" style="1" customWidth="1"/>
    <col min="8195" max="8195" width="12.26953125" style="1" customWidth="1"/>
    <col min="8196" max="8196" width="11.26953125" style="1" customWidth="1"/>
    <col min="8197" max="8197" width="11" style="1" customWidth="1"/>
    <col min="8198" max="8198" width="14.7265625" style="1" customWidth="1"/>
    <col min="8199" max="8199" width="15.453125" style="1" customWidth="1"/>
    <col min="8200" max="8200" width="1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54296875" style="1" customWidth="1"/>
    <col min="8450" max="8450" width="17.1796875" style="1" customWidth="1"/>
    <col min="8451" max="8451" width="12.26953125" style="1" customWidth="1"/>
    <col min="8452" max="8452" width="11.26953125" style="1" customWidth="1"/>
    <col min="8453" max="8453" width="11" style="1" customWidth="1"/>
    <col min="8454" max="8454" width="14.7265625" style="1" customWidth="1"/>
    <col min="8455" max="8455" width="15.453125" style="1" customWidth="1"/>
    <col min="8456" max="8456" width="1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54296875" style="1" customWidth="1"/>
    <col min="8706" max="8706" width="17.1796875" style="1" customWidth="1"/>
    <col min="8707" max="8707" width="12.26953125" style="1" customWidth="1"/>
    <col min="8708" max="8708" width="11.26953125" style="1" customWidth="1"/>
    <col min="8709" max="8709" width="11" style="1" customWidth="1"/>
    <col min="8710" max="8710" width="14.7265625" style="1" customWidth="1"/>
    <col min="8711" max="8711" width="15.453125" style="1" customWidth="1"/>
    <col min="8712" max="8712" width="1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54296875" style="1" customWidth="1"/>
    <col min="8962" max="8962" width="17.1796875" style="1" customWidth="1"/>
    <col min="8963" max="8963" width="12.26953125" style="1" customWidth="1"/>
    <col min="8964" max="8964" width="11.26953125" style="1" customWidth="1"/>
    <col min="8965" max="8965" width="11" style="1" customWidth="1"/>
    <col min="8966" max="8966" width="14.7265625" style="1" customWidth="1"/>
    <col min="8967" max="8967" width="15.453125" style="1" customWidth="1"/>
    <col min="8968" max="8968" width="1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54296875" style="1" customWidth="1"/>
    <col min="9218" max="9218" width="17.1796875" style="1" customWidth="1"/>
    <col min="9219" max="9219" width="12.26953125" style="1" customWidth="1"/>
    <col min="9220" max="9220" width="11.26953125" style="1" customWidth="1"/>
    <col min="9221" max="9221" width="11" style="1" customWidth="1"/>
    <col min="9222" max="9222" width="14.7265625" style="1" customWidth="1"/>
    <col min="9223" max="9223" width="15.453125" style="1" customWidth="1"/>
    <col min="9224" max="9224" width="1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54296875" style="1" customWidth="1"/>
    <col min="9474" max="9474" width="17.1796875" style="1" customWidth="1"/>
    <col min="9475" max="9475" width="12.26953125" style="1" customWidth="1"/>
    <col min="9476" max="9476" width="11.26953125" style="1" customWidth="1"/>
    <col min="9477" max="9477" width="11" style="1" customWidth="1"/>
    <col min="9478" max="9478" width="14.7265625" style="1" customWidth="1"/>
    <col min="9479" max="9479" width="15.453125" style="1" customWidth="1"/>
    <col min="9480" max="9480" width="1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54296875" style="1" customWidth="1"/>
    <col min="9730" max="9730" width="17.1796875" style="1" customWidth="1"/>
    <col min="9731" max="9731" width="12.26953125" style="1" customWidth="1"/>
    <col min="9732" max="9732" width="11.26953125" style="1" customWidth="1"/>
    <col min="9733" max="9733" width="11" style="1" customWidth="1"/>
    <col min="9734" max="9734" width="14.7265625" style="1" customWidth="1"/>
    <col min="9735" max="9735" width="15.453125" style="1" customWidth="1"/>
    <col min="9736" max="9736" width="1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54296875" style="1" customWidth="1"/>
    <col min="9986" max="9986" width="17.1796875" style="1" customWidth="1"/>
    <col min="9987" max="9987" width="12.26953125" style="1" customWidth="1"/>
    <col min="9988" max="9988" width="11.26953125" style="1" customWidth="1"/>
    <col min="9989" max="9989" width="11" style="1" customWidth="1"/>
    <col min="9990" max="9990" width="14.7265625" style="1" customWidth="1"/>
    <col min="9991" max="9991" width="15.453125" style="1" customWidth="1"/>
    <col min="9992" max="9992" width="1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54296875" style="1" customWidth="1"/>
    <col min="10242" max="10242" width="17.1796875" style="1" customWidth="1"/>
    <col min="10243" max="10243" width="12.26953125" style="1" customWidth="1"/>
    <col min="10244" max="10244" width="11.26953125" style="1" customWidth="1"/>
    <col min="10245" max="10245" width="11" style="1" customWidth="1"/>
    <col min="10246" max="10246" width="14.7265625" style="1" customWidth="1"/>
    <col min="10247" max="10247" width="15.453125" style="1" customWidth="1"/>
    <col min="10248" max="10248" width="1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54296875" style="1" customWidth="1"/>
    <col min="10498" max="10498" width="17.1796875" style="1" customWidth="1"/>
    <col min="10499" max="10499" width="12.26953125" style="1" customWidth="1"/>
    <col min="10500" max="10500" width="11.26953125" style="1" customWidth="1"/>
    <col min="10501" max="10501" width="11" style="1" customWidth="1"/>
    <col min="10502" max="10502" width="14.7265625" style="1" customWidth="1"/>
    <col min="10503" max="10503" width="15.453125" style="1" customWidth="1"/>
    <col min="10504" max="10504" width="1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54296875" style="1" customWidth="1"/>
    <col min="10754" max="10754" width="17.1796875" style="1" customWidth="1"/>
    <col min="10755" max="10755" width="12.26953125" style="1" customWidth="1"/>
    <col min="10756" max="10756" width="11.26953125" style="1" customWidth="1"/>
    <col min="10757" max="10757" width="11" style="1" customWidth="1"/>
    <col min="10758" max="10758" width="14.7265625" style="1" customWidth="1"/>
    <col min="10759" max="10759" width="15.453125" style="1" customWidth="1"/>
    <col min="10760" max="10760" width="1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54296875" style="1" customWidth="1"/>
    <col min="11010" max="11010" width="17.1796875" style="1" customWidth="1"/>
    <col min="11011" max="11011" width="12.26953125" style="1" customWidth="1"/>
    <col min="11012" max="11012" width="11.26953125" style="1" customWidth="1"/>
    <col min="11013" max="11013" width="11" style="1" customWidth="1"/>
    <col min="11014" max="11014" width="14.7265625" style="1" customWidth="1"/>
    <col min="11015" max="11015" width="15.453125" style="1" customWidth="1"/>
    <col min="11016" max="11016" width="1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54296875" style="1" customWidth="1"/>
    <col min="11266" max="11266" width="17.1796875" style="1" customWidth="1"/>
    <col min="11267" max="11267" width="12.26953125" style="1" customWidth="1"/>
    <col min="11268" max="11268" width="11.26953125" style="1" customWidth="1"/>
    <col min="11269" max="11269" width="11" style="1" customWidth="1"/>
    <col min="11270" max="11270" width="14.7265625" style="1" customWidth="1"/>
    <col min="11271" max="11271" width="15.453125" style="1" customWidth="1"/>
    <col min="11272" max="11272" width="1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54296875" style="1" customWidth="1"/>
    <col min="11522" max="11522" width="17.1796875" style="1" customWidth="1"/>
    <col min="11523" max="11523" width="12.26953125" style="1" customWidth="1"/>
    <col min="11524" max="11524" width="11.26953125" style="1" customWidth="1"/>
    <col min="11525" max="11525" width="11" style="1" customWidth="1"/>
    <col min="11526" max="11526" width="14.7265625" style="1" customWidth="1"/>
    <col min="11527" max="11527" width="15.453125" style="1" customWidth="1"/>
    <col min="11528" max="11528" width="1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54296875" style="1" customWidth="1"/>
    <col min="11778" max="11778" width="17.1796875" style="1" customWidth="1"/>
    <col min="11779" max="11779" width="12.26953125" style="1" customWidth="1"/>
    <col min="11780" max="11780" width="11.26953125" style="1" customWidth="1"/>
    <col min="11781" max="11781" width="11" style="1" customWidth="1"/>
    <col min="11782" max="11782" width="14.7265625" style="1" customWidth="1"/>
    <col min="11783" max="11783" width="15.453125" style="1" customWidth="1"/>
    <col min="11784" max="11784" width="1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54296875" style="1" customWidth="1"/>
    <col min="12034" max="12034" width="17.1796875" style="1" customWidth="1"/>
    <col min="12035" max="12035" width="12.26953125" style="1" customWidth="1"/>
    <col min="12036" max="12036" width="11.26953125" style="1" customWidth="1"/>
    <col min="12037" max="12037" width="11" style="1" customWidth="1"/>
    <col min="12038" max="12038" width="14.7265625" style="1" customWidth="1"/>
    <col min="12039" max="12039" width="15.453125" style="1" customWidth="1"/>
    <col min="12040" max="12040" width="1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54296875" style="1" customWidth="1"/>
    <col min="12290" max="12290" width="17.1796875" style="1" customWidth="1"/>
    <col min="12291" max="12291" width="12.26953125" style="1" customWidth="1"/>
    <col min="12292" max="12292" width="11.26953125" style="1" customWidth="1"/>
    <col min="12293" max="12293" width="11" style="1" customWidth="1"/>
    <col min="12294" max="12294" width="14.7265625" style="1" customWidth="1"/>
    <col min="12295" max="12295" width="15.453125" style="1" customWidth="1"/>
    <col min="12296" max="12296" width="1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54296875" style="1" customWidth="1"/>
    <col min="12546" max="12546" width="17.1796875" style="1" customWidth="1"/>
    <col min="12547" max="12547" width="12.26953125" style="1" customWidth="1"/>
    <col min="12548" max="12548" width="11.26953125" style="1" customWidth="1"/>
    <col min="12549" max="12549" width="11" style="1" customWidth="1"/>
    <col min="12550" max="12550" width="14.7265625" style="1" customWidth="1"/>
    <col min="12551" max="12551" width="15.453125" style="1" customWidth="1"/>
    <col min="12552" max="12552" width="1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54296875" style="1" customWidth="1"/>
    <col min="12802" max="12802" width="17.1796875" style="1" customWidth="1"/>
    <col min="12803" max="12803" width="12.26953125" style="1" customWidth="1"/>
    <col min="12804" max="12804" width="11.26953125" style="1" customWidth="1"/>
    <col min="12805" max="12805" width="11" style="1" customWidth="1"/>
    <col min="12806" max="12806" width="14.7265625" style="1" customWidth="1"/>
    <col min="12807" max="12807" width="15.453125" style="1" customWidth="1"/>
    <col min="12808" max="12808" width="1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54296875" style="1" customWidth="1"/>
    <col min="13058" max="13058" width="17.1796875" style="1" customWidth="1"/>
    <col min="13059" max="13059" width="12.26953125" style="1" customWidth="1"/>
    <col min="13060" max="13060" width="11.26953125" style="1" customWidth="1"/>
    <col min="13061" max="13061" width="11" style="1" customWidth="1"/>
    <col min="13062" max="13062" width="14.7265625" style="1" customWidth="1"/>
    <col min="13063" max="13063" width="15.453125" style="1" customWidth="1"/>
    <col min="13064" max="13064" width="1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54296875" style="1" customWidth="1"/>
    <col min="13314" max="13314" width="17.1796875" style="1" customWidth="1"/>
    <col min="13315" max="13315" width="12.26953125" style="1" customWidth="1"/>
    <col min="13316" max="13316" width="11.26953125" style="1" customWidth="1"/>
    <col min="13317" max="13317" width="11" style="1" customWidth="1"/>
    <col min="13318" max="13318" width="14.7265625" style="1" customWidth="1"/>
    <col min="13319" max="13319" width="15.453125" style="1" customWidth="1"/>
    <col min="13320" max="13320" width="1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54296875" style="1" customWidth="1"/>
    <col min="13570" max="13570" width="17.1796875" style="1" customWidth="1"/>
    <col min="13571" max="13571" width="12.26953125" style="1" customWidth="1"/>
    <col min="13572" max="13572" width="11.26953125" style="1" customWidth="1"/>
    <col min="13573" max="13573" width="11" style="1" customWidth="1"/>
    <col min="13574" max="13574" width="14.7265625" style="1" customWidth="1"/>
    <col min="13575" max="13575" width="15.453125" style="1" customWidth="1"/>
    <col min="13576" max="13576" width="1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54296875" style="1" customWidth="1"/>
    <col min="13826" max="13826" width="17.1796875" style="1" customWidth="1"/>
    <col min="13827" max="13827" width="12.26953125" style="1" customWidth="1"/>
    <col min="13828" max="13828" width="11.26953125" style="1" customWidth="1"/>
    <col min="13829" max="13829" width="11" style="1" customWidth="1"/>
    <col min="13830" max="13830" width="14.7265625" style="1" customWidth="1"/>
    <col min="13831" max="13831" width="15.453125" style="1" customWidth="1"/>
    <col min="13832" max="13832" width="1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54296875" style="1" customWidth="1"/>
    <col min="14082" max="14082" width="17.1796875" style="1" customWidth="1"/>
    <col min="14083" max="14083" width="12.26953125" style="1" customWidth="1"/>
    <col min="14084" max="14084" width="11.26953125" style="1" customWidth="1"/>
    <col min="14085" max="14085" width="11" style="1" customWidth="1"/>
    <col min="14086" max="14086" width="14.7265625" style="1" customWidth="1"/>
    <col min="14087" max="14087" width="15.453125" style="1" customWidth="1"/>
    <col min="14088" max="14088" width="1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54296875" style="1" customWidth="1"/>
    <col min="14338" max="14338" width="17.1796875" style="1" customWidth="1"/>
    <col min="14339" max="14339" width="12.26953125" style="1" customWidth="1"/>
    <col min="14340" max="14340" width="11.26953125" style="1" customWidth="1"/>
    <col min="14341" max="14341" width="11" style="1" customWidth="1"/>
    <col min="14342" max="14342" width="14.7265625" style="1" customWidth="1"/>
    <col min="14343" max="14343" width="15.453125" style="1" customWidth="1"/>
    <col min="14344" max="14344" width="1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54296875" style="1" customWidth="1"/>
    <col min="14594" max="14594" width="17.1796875" style="1" customWidth="1"/>
    <col min="14595" max="14595" width="12.26953125" style="1" customWidth="1"/>
    <col min="14596" max="14596" width="11.26953125" style="1" customWidth="1"/>
    <col min="14597" max="14597" width="11" style="1" customWidth="1"/>
    <col min="14598" max="14598" width="14.7265625" style="1" customWidth="1"/>
    <col min="14599" max="14599" width="15.453125" style="1" customWidth="1"/>
    <col min="14600" max="14600" width="1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54296875" style="1" customWidth="1"/>
    <col min="14850" max="14850" width="17.1796875" style="1" customWidth="1"/>
    <col min="14851" max="14851" width="12.26953125" style="1" customWidth="1"/>
    <col min="14852" max="14852" width="11.26953125" style="1" customWidth="1"/>
    <col min="14853" max="14853" width="11" style="1" customWidth="1"/>
    <col min="14854" max="14854" width="14.7265625" style="1" customWidth="1"/>
    <col min="14855" max="14855" width="15.453125" style="1" customWidth="1"/>
    <col min="14856" max="14856" width="1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54296875" style="1" customWidth="1"/>
    <col min="15106" max="15106" width="17.1796875" style="1" customWidth="1"/>
    <col min="15107" max="15107" width="12.26953125" style="1" customWidth="1"/>
    <col min="15108" max="15108" width="11.26953125" style="1" customWidth="1"/>
    <col min="15109" max="15109" width="11" style="1" customWidth="1"/>
    <col min="15110" max="15110" width="14.7265625" style="1" customWidth="1"/>
    <col min="15111" max="15111" width="15.453125" style="1" customWidth="1"/>
    <col min="15112" max="15112" width="1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54296875" style="1" customWidth="1"/>
    <col min="15362" max="15362" width="17.1796875" style="1" customWidth="1"/>
    <col min="15363" max="15363" width="12.26953125" style="1" customWidth="1"/>
    <col min="15364" max="15364" width="11.26953125" style="1" customWidth="1"/>
    <col min="15365" max="15365" width="11" style="1" customWidth="1"/>
    <col min="15366" max="15366" width="14.7265625" style="1" customWidth="1"/>
    <col min="15367" max="15367" width="15.453125" style="1" customWidth="1"/>
    <col min="15368" max="15368" width="1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54296875" style="1" customWidth="1"/>
    <col min="15618" max="15618" width="17.1796875" style="1" customWidth="1"/>
    <col min="15619" max="15619" width="12.26953125" style="1" customWidth="1"/>
    <col min="15620" max="15620" width="11.26953125" style="1" customWidth="1"/>
    <col min="15621" max="15621" width="11" style="1" customWidth="1"/>
    <col min="15622" max="15622" width="14.7265625" style="1" customWidth="1"/>
    <col min="15623" max="15623" width="15.453125" style="1" customWidth="1"/>
    <col min="15624" max="15624" width="1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54296875" style="1" customWidth="1"/>
    <col min="15874" max="15874" width="17.1796875" style="1" customWidth="1"/>
    <col min="15875" max="15875" width="12.26953125" style="1" customWidth="1"/>
    <col min="15876" max="15876" width="11.26953125" style="1" customWidth="1"/>
    <col min="15877" max="15877" width="11" style="1" customWidth="1"/>
    <col min="15878" max="15878" width="14.7265625" style="1" customWidth="1"/>
    <col min="15879" max="15879" width="15.453125" style="1" customWidth="1"/>
    <col min="15880" max="15880" width="1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54296875" style="1" customWidth="1"/>
    <col min="16130" max="16130" width="17.1796875" style="1" customWidth="1"/>
    <col min="16131" max="16131" width="12.26953125" style="1" customWidth="1"/>
    <col min="16132" max="16132" width="11.26953125" style="1" customWidth="1"/>
    <col min="16133" max="16133" width="11" style="1" customWidth="1"/>
    <col min="16134" max="16134" width="14.7265625" style="1" customWidth="1"/>
    <col min="16135" max="16135" width="15.453125" style="1" customWidth="1"/>
    <col min="16136" max="16136" width="1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3" x14ac:dyDescent="0.3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3" ht="15" customHeight="1" x14ac:dyDescent="0.3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3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3" x14ac:dyDescent="0.3">
      <c r="A5" s="79" t="s">
        <v>47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3" x14ac:dyDescent="0.3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0" t="s">
        <v>77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3" ht="14.5" x14ac:dyDescent="0.35">
      <c r="A8" s="5" t="s">
        <v>6</v>
      </c>
      <c r="B8" s="6"/>
      <c r="C8" s="5" t="s">
        <v>78</v>
      </c>
      <c r="D8" s="6"/>
      <c r="E8" s="5" t="s">
        <v>8</v>
      </c>
      <c r="F8" s="7" t="s">
        <v>79</v>
      </c>
      <c r="G8" s="8"/>
      <c r="H8" s="9"/>
      <c r="I8" s="9"/>
      <c r="J8" s="5" t="s">
        <v>9</v>
      </c>
      <c r="K8" s="7" t="s">
        <v>80</v>
      </c>
    </row>
    <row r="9" spans="1:13" s="12" customFormat="1" ht="27.75" customHeight="1" x14ac:dyDescent="0.35">
      <c r="A9" s="81" t="s">
        <v>10</v>
      </c>
      <c r="B9" s="81"/>
      <c r="C9" s="82" t="s">
        <v>81</v>
      </c>
      <c r="D9" s="83"/>
      <c r="E9" s="10" t="s">
        <v>12</v>
      </c>
      <c r="F9" s="11"/>
      <c r="G9" s="84" t="s">
        <v>82</v>
      </c>
      <c r="H9" s="85"/>
      <c r="I9" s="85"/>
      <c r="J9" s="86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5" t="s">
        <v>23</v>
      </c>
      <c r="K10" s="15" t="s">
        <v>24</v>
      </c>
    </row>
    <row r="11" spans="1:13" x14ac:dyDescent="0.3">
      <c r="A11" s="16" t="s">
        <v>25</v>
      </c>
      <c r="B11" s="16" t="s">
        <v>26</v>
      </c>
      <c r="C11" s="16" t="s">
        <v>27</v>
      </c>
      <c r="D11" s="16" t="s">
        <v>28</v>
      </c>
      <c r="E11" s="16" t="s">
        <v>29</v>
      </c>
      <c r="F11" s="16" t="s">
        <v>30</v>
      </c>
      <c r="G11" s="16" t="s">
        <v>31</v>
      </c>
      <c r="H11" s="16" t="s">
        <v>32</v>
      </c>
      <c r="I11" s="16" t="s">
        <v>33</v>
      </c>
      <c r="J11" s="17" t="s">
        <v>34</v>
      </c>
      <c r="K11" s="17" t="s">
        <v>35</v>
      </c>
    </row>
    <row r="12" spans="1:13" ht="28" x14ac:dyDescent="0.3">
      <c r="A12" s="13">
        <v>1</v>
      </c>
      <c r="B12" s="18" t="s">
        <v>36</v>
      </c>
      <c r="C12" s="19">
        <v>262400000</v>
      </c>
      <c r="D12" s="20">
        <v>2182984.9</v>
      </c>
      <c r="E12" s="21">
        <v>2.887</v>
      </c>
      <c r="F12" s="13">
        <f>(C12*0.5)/12</f>
        <v>10933333.333333334</v>
      </c>
      <c r="G12" s="13">
        <f>D12*E12</f>
        <v>6302277.4062999999</v>
      </c>
      <c r="H12" s="13">
        <f>G12*(1/100)</f>
        <v>63022.774062999997</v>
      </c>
      <c r="I12" s="13">
        <f>G12-H12</f>
        <v>6239254.6322369995</v>
      </c>
      <c r="J12" s="13">
        <f>F12+I12</f>
        <v>17172587.965570334</v>
      </c>
      <c r="K12" s="13">
        <f>F12+G12</f>
        <v>17235610.739633333</v>
      </c>
    </row>
    <row r="13" spans="1:13" ht="15" customHeight="1" x14ac:dyDescent="0.3">
      <c r="A13" s="16"/>
      <c r="B13" s="22"/>
      <c r="C13" s="17"/>
      <c r="D13" s="23"/>
      <c r="E13" s="24"/>
      <c r="F13" s="22"/>
      <c r="G13" s="22"/>
      <c r="H13" s="22"/>
      <c r="I13" s="22"/>
      <c r="J13" s="23"/>
      <c r="K13" s="23"/>
    </row>
    <row r="14" spans="1:13" x14ac:dyDescent="0.3">
      <c r="A14" s="25"/>
      <c r="B14" s="26"/>
      <c r="C14" s="26"/>
      <c r="D14" s="27"/>
      <c r="E14" s="26"/>
      <c r="F14" s="28"/>
      <c r="G14" s="29"/>
      <c r="H14" s="29"/>
      <c r="I14" s="30"/>
      <c r="J14" s="31"/>
      <c r="K14" s="27"/>
      <c r="L14" s="32"/>
      <c r="M14" s="33"/>
    </row>
    <row r="15" spans="1:13" ht="18" customHeight="1" x14ac:dyDescent="0.3">
      <c r="A15" s="25"/>
      <c r="B15" s="26"/>
      <c r="C15" s="87" t="s">
        <v>37</v>
      </c>
      <c r="D15" s="87"/>
      <c r="E15" s="87"/>
      <c r="F15" s="35">
        <f>ROUND(J12,0)</f>
        <v>17172588</v>
      </c>
      <c r="G15" s="36"/>
      <c r="H15" s="4"/>
      <c r="I15" s="37"/>
      <c r="J15" s="27"/>
      <c r="K15" s="27"/>
    </row>
    <row r="16" spans="1:13" x14ac:dyDescent="0.3">
      <c r="A16" s="25"/>
      <c r="B16" s="26"/>
      <c r="C16" s="34"/>
      <c r="D16" s="34"/>
      <c r="E16" s="34"/>
      <c r="F16" s="38" t="s">
        <v>83</v>
      </c>
      <c r="G16" s="38"/>
      <c r="H16" s="4"/>
      <c r="I16" s="37"/>
      <c r="J16" s="27"/>
      <c r="K16" s="27"/>
      <c r="L16" s="1" t="s">
        <v>39</v>
      </c>
    </row>
    <row r="17" spans="1:11" ht="7.5" customHeight="1" x14ac:dyDescent="0.3">
      <c r="A17" s="25"/>
      <c r="B17" s="26"/>
      <c r="C17" s="39"/>
      <c r="D17" s="3"/>
      <c r="E17" s="40"/>
      <c r="F17" s="38"/>
      <c r="G17" s="38"/>
      <c r="H17" s="4"/>
      <c r="I17" s="37"/>
      <c r="J17" s="27"/>
      <c r="K17" s="27"/>
    </row>
    <row r="18" spans="1:11" ht="16.5" customHeight="1" x14ac:dyDescent="0.3">
      <c r="A18" s="25"/>
      <c r="B18" s="26"/>
      <c r="C18" s="87" t="s">
        <v>40</v>
      </c>
      <c r="D18" s="87"/>
      <c r="E18" s="87"/>
      <c r="F18" s="35">
        <f>ROUND(K12,0)</f>
        <v>17235611</v>
      </c>
      <c r="G18" s="36"/>
      <c r="H18" s="4"/>
      <c r="I18" s="37"/>
      <c r="J18" s="27"/>
      <c r="K18" s="27"/>
    </row>
    <row r="19" spans="1:11" x14ac:dyDescent="0.3">
      <c r="A19" s="25"/>
      <c r="B19" s="26"/>
      <c r="C19" s="26"/>
      <c r="D19" s="27"/>
      <c r="E19" s="26"/>
      <c r="F19" s="38" t="s">
        <v>84</v>
      </c>
      <c r="G19" s="38"/>
      <c r="H19" s="4"/>
      <c r="I19" s="37"/>
      <c r="J19" s="27"/>
      <c r="K19" s="27"/>
    </row>
    <row r="20" spans="1:11" x14ac:dyDescent="0.3">
      <c r="A20" s="25"/>
      <c r="B20" s="26"/>
      <c r="C20" s="26"/>
      <c r="D20" s="27"/>
      <c r="E20" s="26"/>
      <c r="F20" s="28"/>
      <c r="G20" s="29"/>
      <c r="H20" s="29"/>
      <c r="I20" s="30"/>
      <c r="J20" s="31"/>
      <c r="K20" s="27"/>
    </row>
    <row r="21" spans="1:11" ht="12.7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41"/>
      <c r="K21" s="4"/>
    </row>
    <row r="22" spans="1:11" x14ac:dyDescent="0.3">
      <c r="A22" s="30"/>
      <c r="B22" s="37"/>
      <c r="C22" s="37"/>
      <c r="D22" s="37"/>
      <c r="E22" s="37"/>
      <c r="F22" s="37"/>
      <c r="G22" s="3" t="s">
        <v>42</v>
      </c>
      <c r="H22" s="4"/>
      <c r="I22" s="4"/>
      <c r="J22" s="3"/>
      <c r="K22" s="4"/>
    </row>
    <row r="23" spans="1:1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4.75" customHeight="1" x14ac:dyDescent="0.3">
      <c r="A24" s="3"/>
      <c r="B24" s="3"/>
      <c r="C24" s="3"/>
      <c r="D24" s="3"/>
      <c r="E24" s="3"/>
      <c r="F24" s="3"/>
      <c r="G24" s="3" t="s">
        <v>43</v>
      </c>
      <c r="H24" s="3"/>
      <c r="I24" s="3"/>
      <c r="J24" s="3"/>
      <c r="K24" s="4"/>
    </row>
    <row r="25" spans="1:11" ht="13.5" customHeight="1" x14ac:dyDescent="0.3">
      <c r="A25" s="3"/>
      <c r="B25" s="3"/>
      <c r="C25" s="3"/>
      <c r="D25" s="3"/>
      <c r="E25" s="3"/>
      <c r="F25" s="3"/>
      <c r="G25" s="42"/>
      <c r="H25" s="76" t="s">
        <v>44</v>
      </c>
      <c r="I25" s="76"/>
      <c r="J25" s="76"/>
      <c r="K25" s="4"/>
    </row>
    <row r="26" spans="1:11" x14ac:dyDescent="0.3">
      <c r="A26" s="3"/>
      <c r="B26" s="3"/>
      <c r="C26" s="3"/>
      <c r="D26" s="3"/>
      <c r="E26" s="3"/>
      <c r="F26" s="3"/>
      <c r="G26" s="43"/>
      <c r="H26" s="43" t="s">
        <v>45</v>
      </c>
      <c r="I26" s="44"/>
      <c r="J26" s="43"/>
      <c r="K26" s="4"/>
    </row>
    <row r="27" spans="1:11" s="46" customFormat="1" ht="14.5" x14ac:dyDescent="0.35">
      <c r="A27" s="45" t="s">
        <v>85</v>
      </c>
      <c r="B27" s="45"/>
      <c r="C27" s="45"/>
      <c r="D27" s="45"/>
      <c r="E27" s="45"/>
      <c r="F27" s="45"/>
      <c r="G27" s="45"/>
      <c r="H27" s="45"/>
      <c r="I27" s="45"/>
      <c r="J27" s="45"/>
      <c r="K27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L12" sqref="L12:O16"/>
    </sheetView>
  </sheetViews>
  <sheetFormatPr defaultRowHeight="14" x14ac:dyDescent="0.3"/>
  <cols>
    <col min="1" max="1" width="5.54296875" style="1" customWidth="1"/>
    <col min="2" max="2" width="17.1796875" style="1" customWidth="1"/>
    <col min="3" max="3" width="12.26953125" style="1" customWidth="1"/>
    <col min="4" max="4" width="11.26953125" style="1" customWidth="1"/>
    <col min="5" max="5" width="11" style="1" customWidth="1"/>
    <col min="6" max="6" width="14.7265625" style="1" customWidth="1"/>
    <col min="7" max="7" width="15.453125" style="1" customWidth="1"/>
    <col min="8" max="8" width="1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54296875" style="1" customWidth="1"/>
    <col min="258" max="258" width="17.1796875" style="1" customWidth="1"/>
    <col min="259" max="259" width="12.26953125" style="1" customWidth="1"/>
    <col min="260" max="260" width="11.26953125" style="1" customWidth="1"/>
    <col min="261" max="261" width="11" style="1" customWidth="1"/>
    <col min="262" max="262" width="14.7265625" style="1" customWidth="1"/>
    <col min="263" max="263" width="15.453125" style="1" customWidth="1"/>
    <col min="264" max="264" width="1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54296875" style="1" customWidth="1"/>
    <col min="514" max="514" width="17.1796875" style="1" customWidth="1"/>
    <col min="515" max="515" width="12.26953125" style="1" customWidth="1"/>
    <col min="516" max="516" width="11.26953125" style="1" customWidth="1"/>
    <col min="517" max="517" width="11" style="1" customWidth="1"/>
    <col min="518" max="518" width="14.7265625" style="1" customWidth="1"/>
    <col min="519" max="519" width="15.453125" style="1" customWidth="1"/>
    <col min="520" max="520" width="1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54296875" style="1" customWidth="1"/>
    <col min="770" max="770" width="17.1796875" style="1" customWidth="1"/>
    <col min="771" max="771" width="12.26953125" style="1" customWidth="1"/>
    <col min="772" max="772" width="11.26953125" style="1" customWidth="1"/>
    <col min="773" max="773" width="11" style="1" customWidth="1"/>
    <col min="774" max="774" width="14.7265625" style="1" customWidth="1"/>
    <col min="775" max="775" width="15.453125" style="1" customWidth="1"/>
    <col min="776" max="776" width="1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54296875" style="1" customWidth="1"/>
    <col min="1026" max="1026" width="17.1796875" style="1" customWidth="1"/>
    <col min="1027" max="1027" width="12.26953125" style="1" customWidth="1"/>
    <col min="1028" max="1028" width="11.26953125" style="1" customWidth="1"/>
    <col min="1029" max="1029" width="11" style="1" customWidth="1"/>
    <col min="1030" max="1030" width="14.7265625" style="1" customWidth="1"/>
    <col min="1031" max="1031" width="15.453125" style="1" customWidth="1"/>
    <col min="1032" max="1032" width="1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54296875" style="1" customWidth="1"/>
    <col min="1282" max="1282" width="17.1796875" style="1" customWidth="1"/>
    <col min="1283" max="1283" width="12.26953125" style="1" customWidth="1"/>
    <col min="1284" max="1284" width="11.26953125" style="1" customWidth="1"/>
    <col min="1285" max="1285" width="11" style="1" customWidth="1"/>
    <col min="1286" max="1286" width="14.7265625" style="1" customWidth="1"/>
    <col min="1287" max="1287" width="15.453125" style="1" customWidth="1"/>
    <col min="1288" max="1288" width="1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54296875" style="1" customWidth="1"/>
    <col min="1538" max="1538" width="17.1796875" style="1" customWidth="1"/>
    <col min="1539" max="1539" width="12.26953125" style="1" customWidth="1"/>
    <col min="1540" max="1540" width="11.26953125" style="1" customWidth="1"/>
    <col min="1541" max="1541" width="11" style="1" customWidth="1"/>
    <col min="1542" max="1542" width="14.7265625" style="1" customWidth="1"/>
    <col min="1543" max="1543" width="15.453125" style="1" customWidth="1"/>
    <col min="1544" max="1544" width="1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54296875" style="1" customWidth="1"/>
    <col min="1794" max="1794" width="17.1796875" style="1" customWidth="1"/>
    <col min="1795" max="1795" width="12.26953125" style="1" customWidth="1"/>
    <col min="1796" max="1796" width="11.26953125" style="1" customWidth="1"/>
    <col min="1797" max="1797" width="11" style="1" customWidth="1"/>
    <col min="1798" max="1798" width="14.7265625" style="1" customWidth="1"/>
    <col min="1799" max="1799" width="15.453125" style="1" customWidth="1"/>
    <col min="1800" max="1800" width="1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54296875" style="1" customWidth="1"/>
    <col min="2050" max="2050" width="17.1796875" style="1" customWidth="1"/>
    <col min="2051" max="2051" width="12.26953125" style="1" customWidth="1"/>
    <col min="2052" max="2052" width="11.26953125" style="1" customWidth="1"/>
    <col min="2053" max="2053" width="11" style="1" customWidth="1"/>
    <col min="2054" max="2054" width="14.7265625" style="1" customWidth="1"/>
    <col min="2055" max="2055" width="15.453125" style="1" customWidth="1"/>
    <col min="2056" max="2056" width="1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54296875" style="1" customWidth="1"/>
    <col min="2306" max="2306" width="17.1796875" style="1" customWidth="1"/>
    <col min="2307" max="2307" width="12.26953125" style="1" customWidth="1"/>
    <col min="2308" max="2308" width="11.26953125" style="1" customWidth="1"/>
    <col min="2309" max="2309" width="11" style="1" customWidth="1"/>
    <col min="2310" max="2310" width="14.7265625" style="1" customWidth="1"/>
    <col min="2311" max="2311" width="15.453125" style="1" customWidth="1"/>
    <col min="2312" max="2312" width="1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54296875" style="1" customWidth="1"/>
    <col min="2562" max="2562" width="17.1796875" style="1" customWidth="1"/>
    <col min="2563" max="2563" width="12.26953125" style="1" customWidth="1"/>
    <col min="2564" max="2564" width="11.26953125" style="1" customWidth="1"/>
    <col min="2565" max="2565" width="11" style="1" customWidth="1"/>
    <col min="2566" max="2566" width="14.7265625" style="1" customWidth="1"/>
    <col min="2567" max="2567" width="15.453125" style="1" customWidth="1"/>
    <col min="2568" max="2568" width="1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54296875" style="1" customWidth="1"/>
    <col min="2818" max="2818" width="17.1796875" style="1" customWidth="1"/>
    <col min="2819" max="2819" width="12.26953125" style="1" customWidth="1"/>
    <col min="2820" max="2820" width="11.26953125" style="1" customWidth="1"/>
    <col min="2821" max="2821" width="11" style="1" customWidth="1"/>
    <col min="2822" max="2822" width="14.7265625" style="1" customWidth="1"/>
    <col min="2823" max="2823" width="15.453125" style="1" customWidth="1"/>
    <col min="2824" max="2824" width="1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54296875" style="1" customWidth="1"/>
    <col min="3074" max="3074" width="17.1796875" style="1" customWidth="1"/>
    <col min="3075" max="3075" width="12.26953125" style="1" customWidth="1"/>
    <col min="3076" max="3076" width="11.26953125" style="1" customWidth="1"/>
    <col min="3077" max="3077" width="11" style="1" customWidth="1"/>
    <col min="3078" max="3078" width="14.7265625" style="1" customWidth="1"/>
    <col min="3079" max="3079" width="15.453125" style="1" customWidth="1"/>
    <col min="3080" max="3080" width="1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54296875" style="1" customWidth="1"/>
    <col min="3330" max="3330" width="17.1796875" style="1" customWidth="1"/>
    <col min="3331" max="3331" width="12.26953125" style="1" customWidth="1"/>
    <col min="3332" max="3332" width="11.26953125" style="1" customWidth="1"/>
    <col min="3333" max="3333" width="11" style="1" customWidth="1"/>
    <col min="3334" max="3334" width="14.7265625" style="1" customWidth="1"/>
    <col min="3335" max="3335" width="15.453125" style="1" customWidth="1"/>
    <col min="3336" max="3336" width="1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54296875" style="1" customWidth="1"/>
    <col min="3586" max="3586" width="17.1796875" style="1" customWidth="1"/>
    <col min="3587" max="3587" width="12.26953125" style="1" customWidth="1"/>
    <col min="3588" max="3588" width="11.26953125" style="1" customWidth="1"/>
    <col min="3589" max="3589" width="11" style="1" customWidth="1"/>
    <col min="3590" max="3590" width="14.7265625" style="1" customWidth="1"/>
    <col min="3591" max="3591" width="15.453125" style="1" customWidth="1"/>
    <col min="3592" max="3592" width="1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54296875" style="1" customWidth="1"/>
    <col min="3842" max="3842" width="17.1796875" style="1" customWidth="1"/>
    <col min="3843" max="3843" width="12.26953125" style="1" customWidth="1"/>
    <col min="3844" max="3844" width="11.26953125" style="1" customWidth="1"/>
    <col min="3845" max="3845" width="11" style="1" customWidth="1"/>
    <col min="3846" max="3846" width="14.7265625" style="1" customWidth="1"/>
    <col min="3847" max="3847" width="15.453125" style="1" customWidth="1"/>
    <col min="3848" max="3848" width="1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54296875" style="1" customWidth="1"/>
    <col min="4098" max="4098" width="17.1796875" style="1" customWidth="1"/>
    <col min="4099" max="4099" width="12.26953125" style="1" customWidth="1"/>
    <col min="4100" max="4100" width="11.26953125" style="1" customWidth="1"/>
    <col min="4101" max="4101" width="11" style="1" customWidth="1"/>
    <col min="4102" max="4102" width="14.7265625" style="1" customWidth="1"/>
    <col min="4103" max="4103" width="15.453125" style="1" customWidth="1"/>
    <col min="4104" max="4104" width="1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54296875" style="1" customWidth="1"/>
    <col min="4354" max="4354" width="17.1796875" style="1" customWidth="1"/>
    <col min="4355" max="4355" width="12.26953125" style="1" customWidth="1"/>
    <col min="4356" max="4356" width="11.26953125" style="1" customWidth="1"/>
    <col min="4357" max="4357" width="11" style="1" customWidth="1"/>
    <col min="4358" max="4358" width="14.7265625" style="1" customWidth="1"/>
    <col min="4359" max="4359" width="15.453125" style="1" customWidth="1"/>
    <col min="4360" max="4360" width="1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54296875" style="1" customWidth="1"/>
    <col min="4610" max="4610" width="17.1796875" style="1" customWidth="1"/>
    <col min="4611" max="4611" width="12.26953125" style="1" customWidth="1"/>
    <col min="4612" max="4612" width="11.26953125" style="1" customWidth="1"/>
    <col min="4613" max="4613" width="11" style="1" customWidth="1"/>
    <col min="4614" max="4614" width="14.7265625" style="1" customWidth="1"/>
    <col min="4615" max="4615" width="15.453125" style="1" customWidth="1"/>
    <col min="4616" max="4616" width="1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54296875" style="1" customWidth="1"/>
    <col min="4866" max="4866" width="17.1796875" style="1" customWidth="1"/>
    <col min="4867" max="4867" width="12.26953125" style="1" customWidth="1"/>
    <col min="4868" max="4868" width="11.26953125" style="1" customWidth="1"/>
    <col min="4869" max="4869" width="11" style="1" customWidth="1"/>
    <col min="4870" max="4870" width="14.7265625" style="1" customWidth="1"/>
    <col min="4871" max="4871" width="15.453125" style="1" customWidth="1"/>
    <col min="4872" max="4872" width="1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54296875" style="1" customWidth="1"/>
    <col min="5122" max="5122" width="17.1796875" style="1" customWidth="1"/>
    <col min="5123" max="5123" width="12.26953125" style="1" customWidth="1"/>
    <col min="5124" max="5124" width="11.26953125" style="1" customWidth="1"/>
    <col min="5125" max="5125" width="11" style="1" customWidth="1"/>
    <col min="5126" max="5126" width="14.7265625" style="1" customWidth="1"/>
    <col min="5127" max="5127" width="15.453125" style="1" customWidth="1"/>
    <col min="5128" max="5128" width="1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54296875" style="1" customWidth="1"/>
    <col min="5378" max="5378" width="17.1796875" style="1" customWidth="1"/>
    <col min="5379" max="5379" width="12.26953125" style="1" customWidth="1"/>
    <col min="5380" max="5380" width="11.26953125" style="1" customWidth="1"/>
    <col min="5381" max="5381" width="11" style="1" customWidth="1"/>
    <col min="5382" max="5382" width="14.7265625" style="1" customWidth="1"/>
    <col min="5383" max="5383" width="15.453125" style="1" customWidth="1"/>
    <col min="5384" max="5384" width="1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54296875" style="1" customWidth="1"/>
    <col min="5634" max="5634" width="17.1796875" style="1" customWidth="1"/>
    <col min="5635" max="5635" width="12.26953125" style="1" customWidth="1"/>
    <col min="5636" max="5636" width="11.26953125" style="1" customWidth="1"/>
    <col min="5637" max="5637" width="11" style="1" customWidth="1"/>
    <col min="5638" max="5638" width="14.7265625" style="1" customWidth="1"/>
    <col min="5639" max="5639" width="15.453125" style="1" customWidth="1"/>
    <col min="5640" max="5640" width="1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54296875" style="1" customWidth="1"/>
    <col min="5890" max="5890" width="17.1796875" style="1" customWidth="1"/>
    <col min="5891" max="5891" width="12.26953125" style="1" customWidth="1"/>
    <col min="5892" max="5892" width="11.26953125" style="1" customWidth="1"/>
    <col min="5893" max="5893" width="11" style="1" customWidth="1"/>
    <col min="5894" max="5894" width="14.7265625" style="1" customWidth="1"/>
    <col min="5895" max="5895" width="15.453125" style="1" customWidth="1"/>
    <col min="5896" max="5896" width="1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54296875" style="1" customWidth="1"/>
    <col min="6146" max="6146" width="17.1796875" style="1" customWidth="1"/>
    <col min="6147" max="6147" width="12.26953125" style="1" customWidth="1"/>
    <col min="6148" max="6148" width="11.26953125" style="1" customWidth="1"/>
    <col min="6149" max="6149" width="11" style="1" customWidth="1"/>
    <col min="6150" max="6150" width="14.7265625" style="1" customWidth="1"/>
    <col min="6151" max="6151" width="15.453125" style="1" customWidth="1"/>
    <col min="6152" max="6152" width="1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54296875" style="1" customWidth="1"/>
    <col min="6402" max="6402" width="17.1796875" style="1" customWidth="1"/>
    <col min="6403" max="6403" width="12.26953125" style="1" customWidth="1"/>
    <col min="6404" max="6404" width="11.26953125" style="1" customWidth="1"/>
    <col min="6405" max="6405" width="11" style="1" customWidth="1"/>
    <col min="6406" max="6406" width="14.7265625" style="1" customWidth="1"/>
    <col min="6407" max="6407" width="15.453125" style="1" customWidth="1"/>
    <col min="6408" max="6408" width="1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54296875" style="1" customWidth="1"/>
    <col min="6658" max="6658" width="17.1796875" style="1" customWidth="1"/>
    <col min="6659" max="6659" width="12.26953125" style="1" customWidth="1"/>
    <col min="6660" max="6660" width="11.26953125" style="1" customWidth="1"/>
    <col min="6661" max="6661" width="11" style="1" customWidth="1"/>
    <col min="6662" max="6662" width="14.7265625" style="1" customWidth="1"/>
    <col min="6663" max="6663" width="15.453125" style="1" customWidth="1"/>
    <col min="6664" max="6664" width="1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54296875" style="1" customWidth="1"/>
    <col min="6914" max="6914" width="17.1796875" style="1" customWidth="1"/>
    <col min="6915" max="6915" width="12.26953125" style="1" customWidth="1"/>
    <col min="6916" max="6916" width="11.26953125" style="1" customWidth="1"/>
    <col min="6917" max="6917" width="11" style="1" customWidth="1"/>
    <col min="6918" max="6918" width="14.7265625" style="1" customWidth="1"/>
    <col min="6919" max="6919" width="15.453125" style="1" customWidth="1"/>
    <col min="6920" max="6920" width="1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54296875" style="1" customWidth="1"/>
    <col min="7170" max="7170" width="17.1796875" style="1" customWidth="1"/>
    <col min="7171" max="7171" width="12.26953125" style="1" customWidth="1"/>
    <col min="7172" max="7172" width="11.26953125" style="1" customWidth="1"/>
    <col min="7173" max="7173" width="11" style="1" customWidth="1"/>
    <col min="7174" max="7174" width="14.7265625" style="1" customWidth="1"/>
    <col min="7175" max="7175" width="15.453125" style="1" customWidth="1"/>
    <col min="7176" max="7176" width="1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54296875" style="1" customWidth="1"/>
    <col min="7426" max="7426" width="17.1796875" style="1" customWidth="1"/>
    <col min="7427" max="7427" width="12.26953125" style="1" customWidth="1"/>
    <col min="7428" max="7428" width="11.26953125" style="1" customWidth="1"/>
    <col min="7429" max="7429" width="11" style="1" customWidth="1"/>
    <col min="7430" max="7430" width="14.7265625" style="1" customWidth="1"/>
    <col min="7431" max="7431" width="15.453125" style="1" customWidth="1"/>
    <col min="7432" max="7432" width="1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54296875" style="1" customWidth="1"/>
    <col min="7682" max="7682" width="17.1796875" style="1" customWidth="1"/>
    <col min="7683" max="7683" width="12.26953125" style="1" customWidth="1"/>
    <col min="7684" max="7684" width="11.26953125" style="1" customWidth="1"/>
    <col min="7685" max="7685" width="11" style="1" customWidth="1"/>
    <col min="7686" max="7686" width="14.7265625" style="1" customWidth="1"/>
    <col min="7687" max="7687" width="15.453125" style="1" customWidth="1"/>
    <col min="7688" max="7688" width="1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54296875" style="1" customWidth="1"/>
    <col min="7938" max="7938" width="17.1796875" style="1" customWidth="1"/>
    <col min="7939" max="7939" width="12.26953125" style="1" customWidth="1"/>
    <col min="7940" max="7940" width="11.26953125" style="1" customWidth="1"/>
    <col min="7941" max="7941" width="11" style="1" customWidth="1"/>
    <col min="7942" max="7942" width="14.7265625" style="1" customWidth="1"/>
    <col min="7943" max="7943" width="15.453125" style="1" customWidth="1"/>
    <col min="7944" max="7944" width="1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54296875" style="1" customWidth="1"/>
    <col min="8194" max="8194" width="17.1796875" style="1" customWidth="1"/>
    <col min="8195" max="8195" width="12.26953125" style="1" customWidth="1"/>
    <col min="8196" max="8196" width="11.26953125" style="1" customWidth="1"/>
    <col min="8197" max="8197" width="11" style="1" customWidth="1"/>
    <col min="8198" max="8198" width="14.7265625" style="1" customWidth="1"/>
    <col min="8199" max="8199" width="15.453125" style="1" customWidth="1"/>
    <col min="8200" max="8200" width="1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54296875" style="1" customWidth="1"/>
    <col min="8450" max="8450" width="17.1796875" style="1" customWidth="1"/>
    <col min="8451" max="8451" width="12.26953125" style="1" customWidth="1"/>
    <col min="8452" max="8452" width="11.26953125" style="1" customWidth="1"/>
    <col min="8453" max="8453" width="11" style="1" customWidth="1"/>
    <col min="8454" max="8454" width="14.7265625" style="1" customWidth="1"/>
    <col min="8455" max="8455" width="15.453125" style="1" customWidth="1"/>
    <col min="8456" max="8456" width="1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54296875" style="1" customWidth="1"/>
    <col min="8706" max="8706" width="17.1796875" style="1" customWidth="1"/>
    <col min="8707" max="8707" width="12.26953125" style="1" customWidth="1"/>
    <col min="8708" max="8708" width="11.26953125" style="1" customWidth="1"/>
    <col min="8709" max="8709" width="11" style="1" customWidth="1"/>
    <col min="8710" max="8710" width="14.7265625" style="1" customWidth="1"/>
    <col min="8711" max="8711" width="15.453125" style="1" customWidth="1"/>
    <col min="8712" max="8712" width="1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54296875" style="1" customWidth="1"/>
    <col min="8962" max="8962" width="17.1796875" style="1" customWidth="1"/>
    <col min="8963" max="8963" width="12.26953125" style="1" customWidth="1"/>
    <col min="8964" max="8964" width="11.26953125" style="1" customWidth="1"/>
    <col min="8965" max="8965" width="11" style="1" customWidth="1"/>
    <col min="8966" max="8966" width="14.7265625" style="1" customWidth="1"/>
    <col min="8967" max="8967" width="15.453125" style="1" customWidth="1"/>
    <col min="8968" max="8968" width="1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54296875" style="1" customWidth="1"/>
    <col min="9218" max="9218" width="17.1796875" style="1" customWidth="1"/>
    <col min="9219" max="9219" width="12.26953125" style="1" customWidth="1"/>
    <col min="9220" max="9220" width="11.26953125" style="1" customWidth="1"/>
    <col min="9221" max="9221" width="11" style="1" customWidth="1"/>
    <col min="9222" max="9222" width="14.7265625" style="1" customWidth="1"/>
    <col min="9223" max="9223" width="15.453125" style="1" customWidth="1"/>
    <col min="9224" max="9224" width="1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54296875" style="1" customWidth="1"/>
    <col min="9474" max="9474" width="17.1796875" style="1" customWidth="1"/>
    <col min="9475" max="9475" width="12.26953125" style="1" customWidth="1"/>
    <col min="9476" max="9476" width="11.26953125" style="1" customWidth="1"/>
    <col min="9477" max="9477" width="11" style="1" customWidth="1"/>
    <col min="9478" max="9478" width="14.7265625" style="1" customWidth="1"/>
    <col min="9479" max="9479" width="15.453125" style="1" customWidth="1"/>
    <col min="9480" max="9480" width="1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54296875" style="1" customWidth="1"/>
    <col min="9730" max="9730" width="17.1796875" style="1" customWidth="1"/>
    <col min="9731" max="9731" width="12.26953125" style="1" customWidth="1"/>
    <col min="9732" max="9732" width="11.26953125" style="1" customWidth="1"/>
    <col min="9733" max="9733" width="11" style="1" customWidth="1"/>
    <col min="9734" max="9734" width="14.7265625" style="1" customWidth="1"/>
    <col min="9735" max="9735" width="15.453125" style="1" customWidth="1"/>
    <col min="9736" max="9736" width="1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54296875" style="1" customWidth="1"/>
    <col min="9986" max="9986" width="17.1796875" style="1" customWidth="1"/>
    <col min="9987" max="9987" width="12.26953125" style="1" customWidth="1"/>
    <col min="9988" max="9988" width="11.26953125" style="1" customWidth="1"/>
    <col min="9989" max="9989" width="11" style="1" customWidth="1"/>
    <col min="9990" max="9990" width="14.7265625" style="1" customWidth="1"/>
    <col min="9991" max="9991" width="15.453125" style="1" customWidth="1"/>
    <col min="9992" max="9992" width="1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54296875" style="1" customWidth="1"/>
    <col min="10242" max="10242" width="17.1796875" style="1" customWidth="1"/>
    <col min="10243" max="10243" width="12.26953125" style="1" customWidth="1"/>
    <col min="10244" max="10244" width="11.26953125" style="1" customWidth="1"/>
    <col min="10245" max="10245" width="11" style="1" customWidth="1"/>
    <col min="10246" max="10246" width="14.7265625" style="1" customWidth="1"/>
    <col min="10247" max="10247" width="15.453125" style="1" customWidth="1"/>
    <col min="10248" max="10248" width="1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54296875" style="1" customWidth="1"/>
    <col min="10498" max="10498" width="17.1796875" style="1" customWidth="1"/>
    <col min="10499" max="10499" width="12.26953125" style="1" customWidth="1"/>
    <col min="10500" max="10500" width="11.26953125" style="1" customWidth="1"/>
    <col min="10501" max="10501" width="11" style="1" customWidth="1"/>
    <col min="10502" max="10502" width="14.7265625" style="1" customWidth="1"/>
    <col min="10503" max="10503" width="15.453125" style="1" customWidth="1"/>
    <col min="10504" max="10504" width="1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54296875" style="1" customWidth="1"/>
    <col min="10754" max="10754" width="17.1796875" style="1" customWidth="1"/>
    <col min="10755" max="10755" width="12.26953125" style="1" customWidth="1"/>
    <col min="10756" max="10756" width="11.26953125" style="1" customWidth="1"/>
    <col min="10757" max="10757" width="11" style="1" customWidth="1"/>
    <col min="10758" max="10758" width="14.7265625" style="1" customWidth="1"/>
    <col min="10759" max="10759" width="15.453125" style="1" customWidth="1"/>
    <col min="10760" max="10760" width="1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54296875" style="1" customWidth="1"/>
    <col min="11010" max="11010" width="17.1796875" style="1" customWidth="1"/>
    <col min="11011" max="11011" width="12.26953125" style="1" customWidth="1"/>
    <col min="11012" max="11012" width="11.26953125" style="1" customWidth="1"/>
    <col min="11013" max="11013" width="11" style="1" customWidth="1"/>
    <col min="11014" max="11014" width="14.7265625" style="1" customWidth="1"/>
    <col min="11015" max="11015" width="15.453125" style="1" customWidth="1"/>
    <col min="11016" max="11016" width="1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54296875" style="1" customWidth="1"/>
    <col min="11266" max="11266" width="17.1796875" style="1" customWidth="1"/>
    <col min="11267" max="11267" width="12.26953125" style="1" customWidth="1"/>
    <col min="11268" max="11268" width="11.26953125" style="1" customWidth="1"/>
    <col min="11269" max="11269" width="11" style="1" customWidth="1"/>
    <col min="11270" max="11270" width="14.7265625" style="1" customWidth="1"/>
    <col min="11271" max="11271" width="15.453125" style="1" customWidth="1"/>
    <col min="11272" max="11272" width="1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54296875" style="1" customWidth="1"/>
    <col min="11522" max="11522" width="17.1796875" style="1" customWidth="1"/>
    <col min="11523" max="11523" width="12.26953125" style="1" customWidth="1"/>
    <col min="11524" max="11524" width="11.26953125" style="1" customWidth="1"/>
    <col min="11525" max="11525" width="11" style="1" customWidth="1"/>
    <col min="11526" max="11526" width="14.7265625" style="1" customWidth="1"/>
    <col min="11527" max="11527" width="15.453125" style="1" customWidth="1"/>
    <col min="11528" max="11528" width="1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54296875" style="1" customWidth="1"/>
    <col min="11778" max="11778" width="17.1796875" style="1" customWidth="1"/>
    <col min="11779" max="11779" width="12.26953125" style="1" customWidth="1"/>
    <col min="11780" max="11780" width="11.26953125" style="1" customWidth="1"/>
    <col min="11781" max="11781" width="11" style="1" customWidth="1"/>
    <col min="11782" max="11782" width="14.7265625" style="1" customWidth="1"/>
    <col min="11783" max="11783" width="15.453125" style="1" customWidth="1"/>
    <col min="11784" max="11784" width="1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54296875" style="1" customWidth="1"/>
    <col min="12034" max="12034" width="17.1796875" style="1" customWidth="1"/>
    <col min="12035" max="12035" width="12.26953125" style="1" customWidth="1"/>
    <col min="12036" max="12036" width="11.26953125" style="1" customWidth="1"/>
    <col min="12037" max="12037" width="11" style="1" customWidth="1"/>
    <col min="12038" max="12038" width="14.7265625" style="1" customWidth="1"/>
    <col min="12039" max="12039" width="15.453125" style="1" customWidth="1"/>
    <col min="12040" max="12040" width="1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54296875" style="1" customWidth="1"/>
    <col min="12290" max="12290" width="17.1796875" style="1" customWidth="1"/>
    <col min="12291" max="12291" width="12.26953125" style="1" customWidth="1"/>
    <col min="12292" max="12292" width="11.26953125" style="1" customWidth="1"/>
    <col min="12293" max="12293" width="11" style="1" customWidth="1"/>
    <col min="12294" max="12294" width="14.7265625" style="1" customWidth="1"/>
    <col min="12295" max="12295" width="15.453125" style="1" customWidth="1"/>
    <col min="12296" max="12296" width="1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54296875" style="1" customWidth="1"/>
    <col min="12546" max="12546" width="17.1796875" style="1" customWidth="1"/>
    <col min="12547" max="12547" width="12.26953125" style="1" customWidth="1"/>
    <col min="12548" max="12548" width="11.26953125" style="1" customWidth="1"/>
    <col min="12549" max="12549" width="11" style="1" customWidth="1"/>
    <col min="12550" max="12550" width="14.7265625" style="1" customWidth="1"/>
    <col min="12551" max="12551" width="15.453125" style="1" customWidth="1"/>
    <col min="12552" max="12552" width="1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54296875" style="1" customWidth="1"/>
    <col min="12802" max="12802" width="17.1796875" style="1" customWidth="1"/>
    <col min="12803" max="12803" width="12.26953125" style="1" customWidth="1"/>
    <col min="12804" max="12804" width="11.26953125" style="1" customWidth="1"/>
    <col min="12805" max="12805" width="11" style="1" customWidth="1"/>
    <col min="12806" max="12806" width="14.7265625" style="1" customWidth="1"/>
    <col min="12807" max="12807" width="15.453125" style="1" customWidth="1"/>
    <col min="12808" max="12808" width="1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54296875" style="1" customWidth="1"/>
    <col min="13058" max="13058" width="17.1796875" style="1" customWidth="1"/>
    <col min="13059" max="13059" width="12.26953125" style="1" customWidth="1"/>
    <col min="13060" max="13060" width="11.26953125" style="1" customWidth="1"/>
    <col min="13061" max="13061" width="11" style="1" customWidth="1"/>
    <col min="13062" max="13062" width="14.7265625" style="1" customWidth="1"/>
    <col min="13063" max="13063" width="15.453125" style="1" customWidth="1"/>
    <col min="13064" max="13064" width="1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54296875" style="1" customWidth="1"/>
    <col min="13314" max="13314" width="17.1796875" style="1" customWidth="1"/>
    <col min="13315" max="13315" width="12.26953125" style="1" customWidth="1"/>
    <col min="13316" max="13316" width="11.26953125" style="1" customWidth="1"/>
    <col min="13317" max="13317" width="11" style="1" customWidth="1"/>
    <col min="13318" max="13318" width="14.7265625" style="1" customWidth="1"/>
    <col min="13319" max="13319" width="15.453125" style="1" customWidth="1"/>
    <col min="13320" max="13320" width="1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54296875" style="1" customWidth="1"/>
    <col min="13570" max="13570" width="17.1796875" style="1" customWidth="1"/>
    <col min="13571" max="13571" width="12.26953125" style="1" customWidth="1"/>
    <col min="13572" max="13572" width="11.26953125" style="1" customWidth="1"/>
    <col min="13573" max="13573" width="11" style="1" customWidth="1"/>
    <col min="13574" max="13574" width="14.7265625" style="1" customWidth="1"/>
    <col min="13575" max="13575" width="15.453125" style="1" customWidth="1"/>
    <col min="13576" max="13576" width="1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54296875" style="1" customWidth="1"/>
    <col min="13826" max="13826" width="17.1796875" style="1" customWidth="1"/>
    <col min="13827" max="13827" width="12.26953125" style="1" customWidth="1"/>
    <col min="13828" max="13828" width="11.26953125" style="1" customWidth="1"/>
    <col min="13829" max="13829" width="11" style="1" customWidth="1"/>
    <col min="13830" max="13830" width="14.7265625" style="1" customWidth="1"/>
    <col min="13831" max="13831" width="15.453125" style="1" customWidth="1"/>
    <col min="13832" max="13832" width="1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54296875" style="1" customWidth="1"/>
    <col min="14082" max="14082" width="17.1796875" style="1" customWidth="1"/>
    <col min="14083" max="14083" width="12.26953125" style="1" customWidth="1"/>
    <col min="14084" max="14084" width="11.26953125" style="1" customWidth="1"/>
    <col min="14085" max="14085" width="11" style="1" customWidth="1"/>
    <col min="14086" max="14086" width="14.7265625" style="1" customWidth="1"/>
    <col min="14087" max="14087" width="15.453125" style="1" customWidth="1"/>
    <col min="14088" max="14088" width="1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54296875" style="1" customWidth="1"/>
    <col min="14338" max="14338" width="17.1796875" style="1" customWidth="1"/>
    <col min="14339" max="14339" width="12.26953125" style="1" customWidth="1"/>
    <col min="14340" max="14340" width="11.26953125" style="1" customWidth="1"/>
    <col min="14341" max="14341" width="11" style="1" customWidth="1"/>
    <col min="14342" max="14342" width="14.7265625" style="1" customWidth="1"/>
    <col min="14343" max="14343" width="15.453125" style="1" customWidth="1"/>
    <col min="14344" max="14344" width="1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54296875" style="1" customWidth="1"/>
    <col min="14594" max="14594" width="17.1796875" style="1" customWidth="1"/>
    <col min="14595" max="14595" width="12.26953125" style="1" customWidth="1"/>
    <col min="14596" max="14596" width="11.26953125" style="1" customWidth="1"/>
    <col min="14597" max="14597" width="11" style="1" customWidth="1"/>
    <col min="14598" max="14598" width="14.7265625" style="1" customWidth="1"/>
    <col min="14599" max="14599" width="15.453125" style="1" customWidth="1"/>
    <col min="14600" max="14600" width="1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54296875" style="1" customWidth="1"/>
    <col min="14850" max="14850" width="17.1796875" style="1" customWidth="1"/>
    <col min="14851" max="14851" width="12.26953125" style="1" customWidth="1"/>
    <col min="14852" max="14852" width="11.26953125" style="1" customWidth="1"/>
    <col min="14853" max="14853" width="11" style="1" customWidth="1"/>
    <col min="14854" max="14854" width="14.7265625" style="1" customWidth="1"/>
    <col min="14855" max="14855" width="15.453125" style="1" customWidth="1"/>
    <col min="14856" max="14856" width="1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54296875" style="1" customWidth="1"/>
    <col min="15106" max="15106" width="17.1796875" style="1" customWidth="1"/>
    <col min="15107" max="15107" width="12.26953125" style="1" customWidth="1"/>
    <col min="15108" max="15108" width="11.26953125" style="1" customWidth="1"/>
    <col min="15109" max="15109" width="11" style="1" customWidth="1"/>
    <col min="15110" max="15110" width="14.7265625" style="1" customWidth="1"/>
    <col min="15111" max="15111" width="15.453125" style="1" customWidth="1"/>
    <col min="15112" max="15112" width="1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54296875" style="1" customWidth="1"/>
    <col min="15362" max="15362" width="17.1796875" style="1" customWidth="1"/>
    <col min="15363" max="15363" width="12.26953125" style="1" customWidth="1"/>
    <col min="15364" max="15364" width="11.26953125" style="1" customWidth="1"/>
    <col min="15365" max="15365" width="11" style="1" customWidth="1"/>
    <col min="15366" max="15366" width="14.7265625" style="1" customWidth="1"/>
    <col min="15367" max="15367" width="15.453125" style="1" customWidth="1"/>
    <col min="15368" max="15368" width="1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54296875" style="1" customWidth="1"/>
    <col min="15618" max="15618" width="17.1796875" style="1" customWidth="1"/>
    <col min="15619" max="15619" width="12.26953125" style="1" customWidth="1"/>
    <col min="15620" max="15620" width="11.26953125" style="1" customWidth="1"/>
    <col min="15621" max="15621" width="11" style="1" customWidth="1"/>
    <col min="15622" max="15622" width="14.7265625" style="1" customWidth="1"/>
    <col min="15623" max="15623" width="15.453125" style="1" customWidth="1"/>
    <col min="15624" max="15624" width="1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54296875" style="1" customWidth="1"/>
    <col min="15874" max="15874" width="17.1796875" style="1" customWidth="1"/>
    <col min="15875" max="15875" width="12.26953125" style="1" customWidth="1"/>
    <col min="15876" max="15876" width="11.26953125" style="1" customWidth="1"/>
    <col min="15877" max="15877" width="11" style="1" customWidth="1"/>
    <col min="15878" max="15878" width="14.7265625" style="1" customWidth="1"/>
    <col min="15879" max="15879" width="15.453125" style="1" customWidth="1"/>
    <col min="15880" max="15880" width="1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54296875" style="1" customWidth="1"/>
    <col min="16130" max="16130" width="17.1796875" style="1" customWidth="1"/>
    <col min="16131" max="16131" width="12.26953125" style="1" customWidth="1"/>
    <col min="16132" max="16132" width="11.26953125" style="1" customWidth="1"/>
    <col min="16133" max="16133" width="11" style="1" customWidth="1"/>
    <col min="16134" max="16134" width="14.7265625" style="1" customWidth="1"/>
    <col min="16135" max="16135" width="15.453125" style="1" customWidth="1"/>
    <col min="16136" max="16136" width="1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3" x14ac:dyDescent="0.3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3" ht="15" customHeight="1" x14ac:dyDescent="0.3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3" x14ac:dyDescent="0.3">
      <c r="A4" s="79" t="s">
        <v>3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3" x14ac:dyDescent="0.3">
      <c r="A5" s="79" t="s">
        <v>47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3" x14ac:dyDescent="0.3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0" t="s">
        <v>77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3" ht="14.5" x14ac:dyDescent="0.35">
      <c r="A8" s="5" t="s">
        <v>6</v>
      </c>
      <c r="B8" s="6"/>
      <c r="C8" s="5" t="s">
        <v>86</v>
      </c>
      <c r="D8" s="6"/>
      <c r="E8" s="5" t="s">
        <v>8</v>
      </c>
      <c r="F8" s="7" t="s">
        <v>87</v>
      </c>
      <c r="G8" s="8"/>
      <c r="H8" s="9"/>
      <c r="I8" s="9"/>
      <c r="J8" s="5" t="s">
        <v>9</v>
      </c>
      <c r="K8" s="7" t="s">
        <v>88</v>
      </c>
    </row>
    <row r="9" spans="1:13" s="12" customFormat="1" ht="27.75" customHeight="1" x14ac:dyDescent="0.35">
      <c r="A9" s="81" t="s">
        <v>10</v>
      </c>
      <c r="B9" s="81"/>
      <c r="C9" s="82" t="s">
        <v>89</v>
      </c>
      <c r="D9" s="83"/>
      <c r="E9" s="10" t="s">
        <v>12</v>
      </c>
      <c r="F9" s="11"/>
      <c r="G9" s="84" t="s">
        <v>90</v>
      </c>
      <c r="H9" s="85"/>
      <c r="I9" s="85"/>
      <c r="J9" s="86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5" t="s">
        <v>23</v>
      </c>
      <c r="K10" s="15" t="s">
        <v>24</v>
      </c>
    </row>
    <row r="11" spans="1:13" x14ac:dyDescent="0.3">
      <c r="A11" s="16" t="s">
        <v>25</v>
      </c>
      <c r="B11" s="16" t="s">
        <v>26</v>
      </c>
      <c r="C11" s="16" t="s">
        <v>27</v>
      </c>
      <c r="D11" s="16" t="s">
        <v>28</v>
      </c>
      <c r="E11" s="16" t="s">
        <v>29</v>
      </c>
      <c r="F11" s="16" t="s">
        <v>30</v>
      </c>
      <c r="G11" s="16" t="s">
        <v>31</v>
      </c>
      <c r="H11" s="16" t="s">
        <v>32</v>
      </c>
      <c r="I11" s="16" t="s">
        <v>33</v>
      </c>
      <c r="J11" s="17" t="s">
        <v>34</v>
      </c>
      <c r="K11" s="17" t="s">
        <v>35</v>
      </c>
    </row>
    <row r="12" spans="1:13" ht="28" x14ac:dyDescent="0.3">
      <c r="A12" s="13">
        <v>1</v>
      </c>
      <c r="B12" s="18" t="s">
        <v>36</v>
      </c>
      <c r="C12" s="19">
        <v>262400000</v>
      </c>
      <c r="D12" s="20">
        <v>1352239.22</v>
      </c>
      <c r="E12" s="21">
        <v>2.887</v>
      </c>
      <c r="F12" s="13">
        <f>(C12*0.5)/12</f>
        <v>10933333.333333334</v>
      </c>
      <c r="G12" s="13">
        <f>D12*E12</f>
        <v>3903914.6281400002</v>
      </c>
      <c r="H12" s="13">
        <f>G12*(1/100)</f>
        <v>39039.146281400004</v>
      </c>
      <c r="I12" s="13">
        <f>G12-H12</f>
        <v>3864875.4818585999</v>
      </c>
      <c r="J12" s="13">
        <f>F12+I12</f>
        <v>14798208.815191934</v>
      </c>
      <c r="K12" s="13">
        <f>F12+G12</f>
        <v>14837247.961473335</v>
      </c>
    </row>
    <row r="13" spans="1:13" ht="15" customHeight="1" x14ac:dyDescent="0.3">
      <c r="A13" s="16"/>
      <c r="B13" s="22"/>
      <c r="C13" s="17"/>
      <c r="D13" s="23"/>
      <c r="E13" s="24"/>
      <c r="F13" s="22"/>
      <c r="G13" s="22"/>
      <c r="H13" s="22"/>
      <c r="I13" s="22"/>
      <c r="J13" s="23"/>
      <c r="K13" s="23"/>
    </row>
    <row r="14" spans="1:13" x14ac:dyDescent="0.3">
      <c r="A14" s="25"/>
      <c r="B14" s="26"/>
      <c r="C14" s="26"/>
      <c r="D14" s="27"/>
      <c r="E14" s="26"/>
      <c r="F14" s="28"/>
      <c r="G14" s="29"/>
      <c r="H14" s="29"/>
      <c r="I14" s="30"/>
      <c r="J14" s="31"/>
      <c r="K14" s="27"/>
      <c r="L14" s="32"/>
      <c r="M14" s="33"/>
    </row>
    <row r="15" spans="1:13" ht="18" customHeight="1" x14ac:dyDescent="0.3">
      <c r="A15" s="25"/>
      <c r="B15" s="26"/>
      <c r="C15" s="87" t="s">
        <v>37</v>
      </c>
      <c r="D15" s="87"/>
      <c r="E15" s="87"/>
      <c r="F15" s="35">
        <f>ROUND(J12,0)</f>
        <v>14798209</v>
      </c>
      <c r="G15" s="36"/>
      <c r="H15" s="4"/>
      <c r="I15" s="37"/>
      <c r="J15" s="27"/>
      <c r="K15" s="27"/>
    </row>
    <row r="16" spans="1:13" x14ac:dyDescent="0.3">
      <c r="A16" s="25"/>
      <c r="B16" s="26"/>
      <c r="C16" s="34"/>
      <c r="D16" s="34"/>
      <c r="E16" s="34"/>
      <c r="F16" s="38" t="s">
        <v>91</v>
      </c>
      <c r="G16" s="38"/>
      <c r="H16" s="4"/>
      <c r="I16" s="37"/>
      <c r="J16" s="27"/>
      <c r="K16" s="27"/>
    </row>
    <row r="17" spans="1:11" ht="7.5" customHeight="1" x14ac:dyDescent="0.3">
      <c r="A17" s="25"/>
      <c r="B17" s="26"/>
      <c r="C17" s="39"/>
      <c r="D17" s="3"/>
      <c r="E17" s="40"/>
      <c r="F17" s="38"/>
      <c r="G17" s="38"/>
      <c r="H17" s="4"/>
      <c r="I17" s="37"/>
      <c r="J17" s="27"/>
      <c r="K17" s="27"/>
    </row>
    <row r="18" spans="1:11" ht="16.5" customHeight="1" x14ac:dyDescent="0.3">
      <c r="A18" s="25"/>
      <c r="B18" s="26"/>
      <c r="C18" s="87" t="s">
        <v>40</v>
      </c>
      <c r="D18" s="87"/>
      <c r="E18" s="87"/>
      <c r="F18" s="35">
        <f>ROUND(K12,0)</f>
        <v>14837248</v>
      </c>
      <c r="G18" s="36"/>
      <c r="H18" s="4"/>
      <c r="I18" s="37"/>
      <c r="J18" s="27"/>
      <c r="K18" s="27"/>
    </row>
    <row r="19" spans="1:11" x14ac:dyDescent="0.3">
      <c r="A19" s="25"/>
      <c r="B19" s="26"/>
      <c r="C19" s="26"/>
      <c r="D19" s="27"/>
      <c r="E19" s="26"/>
      <c r="F19" s="38" t="s">
        <v>92</v>
      </c>
      <c r="G19" s="38"/>
      <c r="H19" s="4"/>
      <c r="I19" s="37"/>
      <c r="J19" s="27"/>
      <c r="K19" s="27"/>
    </row>
    <row r="20" spans="1:11" x14ac:dyDescent="0.3">
      <c r="A20" s="25"/>
      <c r="B20" s="26"/>
      <c r="C20" s="26"/>
      <c r="D20" s="27"/>
      <c r="E20" s="26"/>
      <c r="F20" s="28"/>
      <c r="G20" s="29"/>
      <c r="H20" s="29"/>
      <c r="I20" s="30"/>
      <c r="J20" s="31"/>
      <c r="K20" s="27"/>
    </row>
    <row r="21" spans="1:11" ht="12.7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41"/>
      <c r="K21" s="4"/>
    </row>
    <row r="22" spans="1:11" x14ac:dyDescent="0.3">
      <c r="A22" s="30"/>
      <c r="B22" s="37"/>
      <c r="C22" s="37"/>
      <c r="D22" s="37"/>
      <c r="E22" s="37"/>
      <c r="F22" s="37"/>
      <c r="G22" s="3" t="s">
        <v>42</v>
      </c>
      <c r="H22" s="4"/>
      <c r="I22" s="4"/>
      <c r="J22" s="3"/>
      <c r="K22" s="4"/>
    </row>
    <row r="23" spans="1:1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4.75" customHeight="1" x14ac:dyDescent="0.3">
      <c r="A24" s="3"/>
      <c r="B24" s="3"/>
      <c r="C24" s="3"/>
      <c r="D24" s="3"/>
      <c r="E24" s="3"/>
      <c r="F24" s="3"/>
      <c r="G24" s="3" t="s">
        <v>43</v>
      </c>
      <c r="H24" s="3"/>
      <c r="I24" s="3"/>
      <c r="J24" s="3"/>
      <c r="K24" s="4"/>
    </row>
    <row r="25" spans="1:11" ht="13.5" customHeight="1" x14ac:dyDescent="0.3">
      <c r="A25" s="3"/>
      <c r="B25" s="3"/>
      <c r="C25" s="3"/>
      <c r="D25" s="3"/>
      <c r="E25" s="3"/>
      <c r="F25" s="3"/>
      <c r="G25" s="42"/>
      <c r="H25" s="76" t="s">
        <v>44</v>
      </c>
      <c r="I25" s="76"/>
      <c r="J25" s="76"/>
      <c r="K25" s="4"/>
    </row>
    <row r="26" spans="1:11" x14ac:dyDescent="0.3">
      <c r="A26" s="3"/>
      <c r="B26" s="3"/>
      <c r="C26" s="3"/>
      <c r="D26" s="3"/>
      <c r="E26" s="3"/>
      <c r="F26" s="3"/>
      <c r="G26" s="43"/>
      <c r="H26" s="43" t="s">
        <v>45</v>
      </c>
      <c r="I26" s="44"/>
      <c r="J26" s="43"/>
      <c r="K26" s="4"/>
    </row>
    <row r="27" spans="1:11" s="46" customFormat="1" ht="14.5" x14ac:dyDescent="0.35">
      <c r="A27" s="45" t="s">
        <v>85</v>
      </c>
      <c r="B27" s="45"/>
      <c r="C27" s="45"/>
      <c r="D27" s="45"/>
      <c r="E27" s="45"/>
      <c r="F27" s="45"/>
      <c r="G27" s="45"/>
      <c r="H27" s="45"/>
      <c r="I27" s="45"/>
      <c r="J27" s="45"/>
      <c r="K27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April, 24</vt:lpstr>
      <vt:lpstr>May,24</vt:lpstr>
      <vt:lpstr>June,24</vt:lpstr>
      <vt:lpstr>July,24</vt:lpstr>
      <vt:lpstr>August, 24</vt:lpstr>
      <vt:lpstr>September,24</vt:lpstr>
      <vt:lpstr>October, 24</vt:lpstr>
      <vt:lpstr>November, 24</vt:lpstr>
      <vt:lpstr>December, 24</vt:lpstr>
      <vt:lpstr>January, 25</vt:lpstr>
      <vt:lpstr>February, 25</vt:lpstr>
      <vt:lpstr>March,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cegen</dc:creator>
  <cp:lastModifiedBy>ADMIN</cp:lastModifiedBy>
  <dcterms:created xsi:type="dcterms:W3CDTF">2015-06-05T18:17:20Z</dcterms:created>
  <dcterms:modified xsi:type="dcterms:W3CDTF">2025-11-09T09:46:54Z</dcterms:modified>
</cp:coreProperties>
</file>